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450" activeTab="1"/>
  </bookViews>
  <sheets>
    <sheet name="点位统计表" sheetId="1" r:id="rId1"/>
    <sheet name="记工表" sheetId="2" r:id="rId2"/>
  </sheets>
  <calcPr calcId="124519"/>
</workbook>
</file>

<file path=xl/calcChain.xml><?xml version="1.0" encoding="utf-8"?>
<calcChain xmlns="http://schemas.openxmlformats.org/spreadsheetml/2006/main">
  <c r="I46" i="2"/>
  <c r="G46"/>
  <c r="Q18" i="1"/>
  <c r="Q5"/>
  <c r="Q6"/>
  <c r="Q7"/>
  <c r="Q8"/>
  <c r="Q9"/>
  <c r="Q10"/>
  <c r="Q11"/>
  <c r="Q12"/>
  <c r="Q13"/>
  <c r="Q14"/>
  <c r="Q4"/>
  <c r="H42" i="2"/>
  <c r="G43" s="1"/>
  <c r="L42"/>
  <c r="K42"/>
  <c r="J42"/>
  <c r="I42"/>
  <c r="G42"/>
  <c r="B11"/>
  <c r="D10"/>
  <c r="C10"/>
  <c r="B10"/>
  <c r="L19" i="1"/>
  <c r="K19"/>
  <c r="J19"/>
  <c r="I19"/>
  <c r="H19"/>
  <c r="G19"/>
  <c r="F19"/>
  <c r="E19"/>
  <c r="D19"/>
  <c r="C19"/>
  <c r="C18"/>
  <c r="O14"/>
  <c r="O12"/>
  <c r="O11"/>
  <c r="O10"/>
  <c r="O9"/>
  <c r="O8"/>
  <c r="G8"/>
  <c r="O7"/>
  <c r="G7"/>
  <c r="O6"/>
  <c r="G6"/>
  <c r="G5"/>
  <c r="O4"/>
  <c r="G2"/>
</calcChain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3.14   8</t>
        </r>
      </text>
    </comment>
    <comment ref="E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1.29  2</t>
        </r>
      </text>
    </comment>
    <comment ref="G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1.29  14
3.30  3
3.30  1</t>
        </r>
      </text>
    </comment>
    <comment ref="H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1.29  2</t>
        </r>
      </text>
    </comment>
    <comment ref="G4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3.1   8</t>
        </r>
      </text>
    </comment>
    <comment ref="C5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3.14   2</t>
        </r>
      </text>
    </comment>
    <comment ref="G5" authorId="0">
      <text>
        <r>
          <rPr>
            <b/>
            <sz val="9"/>
            <rFont val="宋体"/>
            <family val="3"/>
            <charset val="134"/>
          </rPr>
          <t xml:space="preserve">Administrator:
</t>
        </r>
        <r>
          <rPr>
            <sz val="9"/>
            <rFont val="宋体"/>
            <family val="3"/>
            <charset val="134"/>
          </rPr>
          <t>3.1   6+6</t>
        </r>
      </text>
    </comment>
    <comment ref="G6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1.29  8
3.30  2
3.30  3</t>
        </r>
      </text>
    </comment>
    <comment ref="H6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1.29   10</t>
        </r>
      </text>
    </comment>
    <comment ref="G7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3.14   47
3.30   6</t>
        </r>
      </text>
    </comment>
    <comment ref="O7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1.29   38
3.1    57
3.14   59</t>
        </r>
      </text>
    </comment>
    <comment ref="G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1.29  6
3.30  11
3.30  2</t>
        </r>
      </text>
    </comment>
    <comment ref="G9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3.3  31</t>
        </r>
      </text>
    </comment>
    <comment ref="O9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1.29   12</t>
        </r>
      </text>
    </comment>
    <comment ref="C12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3.1   6</t>
        </r>
      </text>
    </comment>
    <comment ref="C13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3.30  3</t>
        </r>
      </text>
    </comment>
    <comment ref="C1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1.29   8
3.14   2</t>
        </r>
      </text>
    </comment>
  </commentList>
</comments>
</file>

<file path=xl/sharedStrings.xml><?xml version="1.0" encoding="utf-8"?>
<sst xmlns="http://schemas.openxmlformats.org/spreadsheetml/2006/main" count="108" uniqueCount="87">
  <si>
    <t>办公网络</t>
  </si>
  <si>
    <t>办公网络
二次布线</t>
  </si>
  <si>
    <t>AP
点位布线</t>
  </si>
  <si>
    <t>卡机</t>
  </si>
  <si>
    <t>车间网络</t>
  </si>
  <si>
    <t>AP安装</t>
  </si>
  <si>
    <t>AP拆卸</t>
  </si>
  <si>
    <t>机柜安装</t>
  </si>
  <si>
    <t>光纤熔接</t>
  </si>
  <si>
    <t>桥架</t>
  </si>
  <si>
    <t>名称</t>
  </si>
  <si>
    <t>规格</t>
  </si>
  <si>
    <t>数量</t>
  </si>
  <si>
    <t>4#(2#)
厂房</t>
  </si>
  <si>
    <t>1F</t>
  </si>
  <si>
    <t>600*150</t>
  </si>
  <si>
    <t>2F</t>
  </si>
  <si>
    <t>200*150</t>
  </si>
  <si>
    <t>3F</t>
  </si>
  <si>
    <t>100*100</t>
  </si>
  <si>
    <t>4F</t>
  </si>
  <si>
    <t>光纤</t>
  </si>
  <si>
    <t>5#(1#)
厂房</t>
  </si>
  <si>
    <t>线管</t>
  </si>
  <si>
    <t>布线点位总计</t>
  </si>
  <si>
    <t>项目部</t>
  </si>
  <si>
    <t>综合楼</t>
  </si>
  <si>
    <t>二次布线总计</t>
  </si>
  <si>
    <t>电视机安装</t>
  </si>
  <si>
    <t>线槽</t>
  </si>
  <si>
    <t>动力站</t>
  </si>
  <si>
    <t>宿舍楼</t>
  </si>
  <si>
    <t>1#</t>
  </si>
  <si>
    <t>2#</t>
  </si>
  <si>
    <t>门卫室</t>
  </si>
  <si>
    <t>总计</t>
  </si>
  <si>
    <t>日期</t>
  </si>
  <si>
    <t>李申平</t>
  </si>
  <si>
    <t>欧阳华杰</t>
  </si>
  <si>
    <t>孙家战</t>
  </si>
  <si>
    <t xml:space="preserve">易理浩 </t>
  </si>
  <si>
    <t>付松芳</t>
  </si>
  <si>
    <t>周立</t>
  </si>
  <si>
    <t>陈城</t>
  </si>
  <si>
    <t>叶黎明</t>
  </si>
  <si>
    <t>长沙比亚迪</t>
  </si>
  <si>
    <t>焦守学</t>
  </si>
  <si>
    <t>去年上半年</t>
  </si>
  <si>
    <t>易理浩</t>
  </si>
  <si>
    <t>3.1</t>
  </si>
  <si>
    <t>3.2</t>
  </si>
  <si>
    <t>3.3</t>
  </si>
  <si>
    <t>3.4</t>
  </si>
  <si>
    <t>1.30</t>
  </si>
  <si>
    <t>小计</t>
  </si>
  <si>
    <t>3.9</t>
  </si>
  <si>
    <t>合计</t>
  </si>
  <si>
    <t>3.10</t>
  </si>
  <si>
    <t>3.11</t>
  </si>
  <si>
    <t>3.12</t>
  </si>
  <si>
    <t>3.13</t>
  </si>
  <si>
    <t>3.14</t>
  </si>
  <si>
    <t>3.30</t>
  </si>
  <si>
    <t>3.31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</si>
  <si>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</si>
  <si>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</si>
  <si>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</si>
  <si>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</si>
  <si>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</si>
  <si>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</si>
  <si>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</si>
  <si>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</si>
  <si>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</si>
  <si>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</si>
  <si>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</si>
  <si>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</si>
  <si>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</si>
  <si>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</si>
  <si>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</si>
  <si>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</si>
  <si>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</si>
  <si>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</si>
  <si>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</si>
  <si>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</si>
  <si>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</si>
  <si>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</si>
  <si>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小计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</si>
</sst>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E6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Q18" sqref="Q18"/>
    </sheetView>
  </sheetViews>
  <sheetFormatPr defaultColWidth="8.875" defaultRowHeight="13.5"/>
  <cols>
    <col min="1" max="1" width="11.25" customWidth="1"/>
    <col min="13" max="13" width="13.75" customWidth="1"/>
  </cols>
  <sheetData>
    <row r="1" spans="1:17" ht="27">
      <c r="A1" s="5"/>
      <c r="B1" s="5"/>
      <c r="C1" s="5" t="s">
        <v>0</v>
      </c>
      <c r="D1" s="6" t="s">
        <v>1</v>
      </c>
      <c r="E1" s="6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14" t="s">
        <v>9</v>
      </c>
      <c r="M1" s="14" t="s">
        <v>10</v>
      </c>
      <c r="N1" s="14" t="s">
        <v>11</v>
      </c>
      <c r="O1" s="14" t="s">
        <v>12</v>
      </c>
    </row>
    <row r="2" spans="1:17" ht="18" customHeight="1">
      <c r="A2" s="16" t="s">
        <v>13</v>
      </c>
      <c r="B2" s="7" t="s">
        <v>14</v>
      </c>
      <c r="C2" s="7">
        <v>8</v>
      </c>
      <c r="D2" s="7"/>
      <c r="E2" s="7">
        <v>2</v>
      </c>
      <c r="F2" s="7"/>
      <c r="G2" s="7">
        <f>14+3+1</f>
        <v>18</v>
      </c>
      <c r="H2" s="7">
        <v>2</v>
      </c>
      <c r="I2" s="7"/>
      <c r="J2" s="7"/>
      <c r="K2" s="7"/>
      <c r="L2" s="7"/>
      <c r="M2" s="24" t="s">
        <v>9</v>
      </c>
      <c r="N2" s="14" t="s">
        <v>15</v>
      </c>
      <c r="O2" s="14"/>
    </row>
    <row r="3" spans="1:17" ht="18" customHeight="1">
      <c r="A3" s="17"/>
      <c r="B3" s="7" t="s">
        <v>16</v>
      </c>
      <c r="C3" s="7"/>
      <c r="D3" s="7"/>
      <c r="E3" s="7"/>
      <c r="F3" s="7"/>
      <c r="G3" s="7">
        <v>45</v>
      </c>
      <c r="H3" s="7"/>
      <c r="I3" s="7"/>
      <c r="J3" s="7"/>
      <c r="K3" s="7"/>
      <c r="L3" s="7"/>
      <c r="M3" s="24"/>
      <c r="N3" s="14" t="s">
        <v>17</v>
      </c>
      <c r="O3" s="14"/>
    </row>
    <row r="4" spans="1:17" ht="18" customHeight="1">
      <c r="A4" s="17"/>
      <c r="B4" s="7" t="s">
        <v>18</v>
      </c>
      <c r="C4" s="7"/>
      <c r="D4" s="7"/>
      <c r="E4" s="7"/>
      <c r="F4" s="7"/>
      <c r="G4" s="7">
        <v>8</v>
      </c>
      <c r="H4" s="7"/>
      <c r="I4" s="7"/>
      <c r="J4" s="7"/>
      <c r="K4" s="7"/>
      <c r="L4" s="7"/>
      <c r="M4" s="24"/>
      <c r="N4" s="14" t="s">
        <v>19</v>
      </c>
      <c r="O4" s="14">
        <f>L19</f>
        <v>80</v>
      </c>
      <c r="P4">
        <v>20</v>
      </c>
      <c r="Q4">
        <f>SUM(O4*P4)</f>
        <v>1600</v>
      </c>
    </row>
    <row r="5" spans="1:17" ht="18" customHeight="1">
      <c r="A5" s="17"/>
      <c r="B5" s="7" t="s">
        <v>20</v>
      </c>
      <c r="C5" s="7">
        <v>2</v>
      </c>
      <c r="D5" s="7">
        <v>8</v>
      </c>
      <c r="E5" s="7"/>
      <c r="F5" s="7"/>
      <c r="G5" s="7">
        <f>6+6</f>
        <v>12</v>
      </c>
      <c r="H5" s="7"/>
      <c r="I5" s="7"/>
      <c r="J5" s="7"/>
      <c r="K5" s="7"/>
      <c r="L5" s="7"/>
      <c r="M5" s="14" t="s">
        <v>21</v>
      </c>
      <c r="N5" s="14"/>
      <c r="O5" s="14">
        <v>320</v>
      </c>
      <c r="P5">
        <v>1.8</v>
      </c>
      <c r="Q5">
        <f t="shared" ref="Q5:Q14" si="0">SUM(O5*P5)</f>
        <v>576</v>
      </c>
    </row>
    <row r="6" spans="1:17" ht="18" customHeight="1">
      <c r="A6" s="18" t="s">
        <v>22</v>
      </c>
      <c r="B6" s="8" t="s">
        <v>14</v>
      </c>
      <c r="C6" s="8"/>
      <c r="D6" s="8"/>
      <c r="E6" s="8">
        <v>3</v>
      </c>
      <c r="F6" s="8"/>
      <c r="G6" s="8">
        <f>8+2+3</f>
        <v>13</v>
      </c>
      <c r="H6" s="8">
        <v>10</v>
      </c>
      <c r="I6" s="8"/>
      <c r="J6" s="8"/>
      <c r="K6" s="8"/>
      <c r="L6" s="8"/>
      <c r="M6" s="14" t="s">
        <v>23</v>
      </c>
      <c r="N6" s="14"/>
      <c r="O6" s="14">
        <f>80+40+28+32+160+128+32+52+40+68+32+28+24</f>
        <v>744</v>
      </c>
      <c r="P6">
        <v>2</v>
      </c>
      <c r="Q6">
        <f t="shared" si="0"/>
        <v>1488</v>
      </c>
    </row>
    <row r="7" spans="1:17" ht="18" customHeight="1">
      <c r="A7" s="19"/>
      <c r="B7" s="8" t="s">
        <v>16</v>
      </c>
      <c r="C7" s="8"/>
      <c r="D7" s="8"/>
      <c r="E7" s="8"/>
      <c r="F7" s="8"/>
      <c r="G7" s="8">
        <f>47+6</f>
        <v>53</v>
      </c>
      <c r="H7" s="8"/>
      <c r="I7" s="8"/>
      <c r="J7" s="8"/>
      <c r="K7" s="8"/>
      <c r="L7" s="8"/>
      <c r="M7" s="14" t="s">
        <v>24</v>
      </c>
      <c r="N7" s="14"/>
      <c r="O7" s="14">
        <f>C19+E19+F19+G19</f>
        <v>233</v>
      </c>
      <c r="P7">
        <v>100</v>
      </c>
      <c r="Q7">
        <f t="shared" si="0"/>
        <v>23300</v>
      </c>
    </row>
    <row r="8" spans="1:17" ht="18" customHeight="1">
      <c r="A8" s="19"/>
      <c r="B8" s="8" t="s">
        <v>18</v>
      </c>
      <c r="C8" s="8"/>
      <c r="D8" s="8"/>
      <c r="E8" s="8"/>
      <c r="F8" s="8"/>
      <c r="G8" s="8">
        <f>6+11+2</f>
        <v>19</v>
      </c>
      <c r="H8" s="8"/>
      <c r="I8" s="8"/>
      <c r="J8" s="8"/>
      <c r="K8" s="8"/>
      <c r="L8" s="8"/>
      <c r="M8" s="14" t="s">
        <v>7</v>
      </c>
      <c r="N8" s="14"/>
      <c r="O8" s="14">
        <f>J19</f>
        <v>0</v>
      </c>
      <c r="Q8">
        <f t="shared" si="0"/>
        <v>0</v>
      </c>
    </row>
    <row r="9" spans="1:17" ht="18" customHeight="1">
      <c r="A9" s="19"/>
      <c r="B9" s="8" t="s">
        <v>20</v>
      </c>
      <c r="C9" s="8"/>
      <c r="D9" s="8"/>
      <c r="E9" s="8"/>
      <c r="F9" s="8"/>
      <c r="G9" s="8">
        <v>31</v>
      </c>
      <c r="H9" s="8"/>
      <c r="I9" s="8"/>
      <c r="J9" s="8"/>
      <c r="K9" s="8"/>
      <c r="L9" s="8"/>
      <c r="M9" s="14" t="s">
        <v>5</v>
      </c>
      <c r="N9" s="14"/>
      <c r="O9" s="14">
        <f>H19</f>
        <v>12</v>
      </c>
      <c r="P9">
        <v>200</v>
      </c>
      <c r="Q9">
        <f t="shared" si="0"/>
        <v>2400</v>
      </c>
    </row>
    <row r="10" spans="1:17" ht="18" customHeight="1">
      <c r="A10" s="9" t="s">
        <v>25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4" t="s">
        <v>8</v>
      </c>
      <c r="N10" s="14"/>
      <c r="O10" s="14">
        <f>K19</f>
        <v>0</v>
      </c>
      <c r="Q10">
        <f t="shared" si="0"/>
        <v>0</v>
      </c>
    </row>
    <row r="11" spans="1:17" ht="18" customHeight="1">
      <c r="A11" s="20" t="s">
        <v>26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4" t="s">
        <v>27</v>
      </c>
      <c r="N11" s="14"/>
      <c r="O11" s="14">
        <f>D19</f>
        <v>8</v>
      </c>
      <c r="P11">
        <v>30</v>
      </c>
      <c r="Q11">
        <f t="shared" si="0"/>
        <v>240</v>
      </c>
    </row>
    <row r="12" spans="1:17" ht="18" customHeight="1">
      <c r="A12" s="21"/>
      <c r="B12" s="10" t="s">
        <v>16</v>
      </c>
      <c r="C12" s="10">
        <v>6</v>
      </c>
      <c r="D12" s="10"/>
      <c r="E12" s="10"/>
      <c r="F12" s="10"/>
      <c r="G12" s="10"/>
      <c r="H12" s="10"/>
      <c r="I12" s="10"/>
      <c r="J12" s="10"/>
      <c r="K12" s="10"/>
      <c r="L12" s="10"/>
      <c r="M12" s="14" t="s">
        <v>6</v>
      </c>
      <c r="N12" s="14"/>
      <c r="O12" s="14">
        <f>I19</f>
        <v>0</v>
      </c>
      <c r="Q12">
        <f t="shared" si="0"/>
        <v>0</v>
      </c>
    </row>
    <row r="13" spans="1:17" ht="18" customHeight="1">
      <c r="A13" s="21"/>
      <c r="B13" s="10" t="s">
        <v>18</v>
      </c>
      <c r="C13" s="10">
        <v>3</v>
      </c>
      <c r="D13" s="10"/>
      <c r="E13" s="10"/>
      <c r="F13" s="10"/>
      <c r="G13" s="10"/>
      <c r="H13" s="10"/>
      <c r="I13" s="10"/>
      <c r="J13" s="10"/>
      <c r="K13" s="10"/>
      <c r="L13" s="10">
        <v>80</v>
      </c>
      <c r="M13" s="14" t="s">
        <v>28</v>
      </c>
      <c r="N13" s="14"/>
      <c r="O13" s="14"/>
      <c r="Q13">
        <f t="shared" si="0"/>
        <v>0</v>
      </c>
    </row>
    <row r="14" spans="1:17" ht="18" customHeight="1">
      <c r="A14" s="22"/>
      <c r="B14" s="10" t="s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4" t="s">
        <v>29</v>
      </c>
      <c r="N14" s="14"/>
      <c r="O14" s="14">
        <f>24</f>
        <v>24</v>
      </c>
      <c r="P14">
        <v>2</v>
      </c>
      <c r="Q14">
        <f t="shared" si="0"/>
        <v>48</v>
      </c>
    </row>
    <row r="15" spans="1:17" ht="18" customHeight="1">
      <c r="A15" s="11" t="s">
        <v>30</v>
      </c>
      <c r="B15" s="11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4"/>
      <c r="N15" s="14"/>
      <c r="O15" s="14"/>
    </row>
    <row r="16" spans="1:17" ht="18" customHeight="1">
      <c r="A16" s="23" t="s">
        <v>31</v>
      </c>
      <c r="B16" s="12" t="s">
        <v>32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4"/>
      <c r="N16" s="14"/>
      <c r="O16" s="14"/>
    </row>
    <row r="17" spans="1:17" ht="18" customHeight="1">
      <c r="A17" s="23"/>
      <c r="B17" s="12" t="s">
        <v>33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4"/>
      <c r="N17" s="14"/>
      <c r="O17" s="14"/>
    </row>
    <row r="18" spans="1:17" ht="18" customHeight="1">
      <c r="A18" s="13" t="s">
        <v>34</v>
      </c>
      <c r="B18" s="13"/>
      <c r="C18" s="13">
        <f>8+2</f>
        <v>10</v>
      </c>
      <c r="D18" s="13"/>
      <c r="E18" s="13"/>
      <c r="F18" s="13"/>
      <c r="G18" s="13"/>
      <c r="H18" s="13"/>
      <c r="I18" s="13"/>
      <c r="J18" s="13"/>
      <c r="K18" s="13"/>
      <c r="L18" s="13"/>
      <c r="M18" s="28" t="s">
        <v>86</v>
      </c>
      <c r="N18" s="14"/>
      <c r="O18" s="14"/>
      <c r="Q18">
        <f>SUM(Q4:Q14)</f>
        <v>29652</v>
      </c>
    </row>
    <row r="19" spans="1:17">
      <c r="A19" s="15" t="s">
        <v>35</v>
      </c>
      <c r="B19" s="15"/>
      <c r="C19" s="5">
        <f t="shared" ref="C19:L19" si="1">SUM(C2:C18)</f>
        <v>29</v>
      </c>
      <c r="D19" s="5">
        <f t="shared" si="1"/>
        <v>8</v>
      </c>
      <c r="E19" s="5">
        <f t="shared" si="1"/>
        <v>5</v>
      </c>
      <c r="F19" s="5">
        <f t="shared" si="1"/>
        <v>0</v>
      </c>
      <c r="G19" s="5">
        <f t="shared" si="1"/>
        <v>199</v>
      </c>
      <c r="H19" s="5">
        <f t="shared" si="1"/>
        <v>12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80</v>
      </c>
      <c r="M19" s="14"/>
      <c r="N19" s="14"/>
      <c r="O19" s="14"/>
    </row>
  </sheetData>
  <mergeCells count="6">
    <mergeCell ref="M2:M4"/>
    <mergeCell ref="A19:B19"/>
    <mergeCell ref="A2:A5"/>
    <mergeCell ref="A6:A9"/>
    <mergeCell ref="A11:A14"/>
    <mergeCell ref="A16:A17"/>
  </mergeCells>
  <phoneticPr fontId="4" type="noConversion"/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6"/>
  <sheetViews>
    <sheetView tabSelected="1" workbookViewId="0">
      <pane ySplit="1" topLeftCell="A29" activePane="bottomLeft" state="frozen"/>
      <selection pane="bottomLeft" activeCell="I46" sqref="I46"/>
    </sheetView>
  </sheetViews>
  <sheetFormatPr defaultColWidth="8.875" defaultRowHeight="13.5"/>
  <cols>
    <col min="1" max="1" width="11.875" style="1" customWidth="1"/>
    <col min="2" max="5" width="8.875" style="2"/>
    <col min="6" max="6" width="10.75" style="1"/>
    <col min="7" max="16384" width="8.875" style="2"/>
  </cols>
  <sheetData>
    <row r="1" spans="1:19">
      <c r="A1" s="1" t="s">
        <v>36</v>
      </c>
      <c r="B1" s="2" t="s">
        <v>37</v>
      </c>
      <c r="C1" s="2" t="s">
        <v>38</v>
      </c>
      <c r="D1" s="2" t="s">
        <v>39</v>
      </c>
      <c r="F1" s="2" t="s">
        <v>36</v>
      </c>
      <c r="G1" s="2" t="s">
        <v>40</v>
      </c>
      <c r="H1" s="2" t="s">
        <v>41</v>
      </c>
      <c r="I1" s="2" t="s">
        <v>42</v>
      </c>
      <c r="J1" s="2" t="s">
        <v>43</v>
      </c>
      <c r="K1" s="2" t="s">
        <v>38</v>
      </c>
      <c r="L1" s="2" t="s">
        <v>44</v>
      </c>
    </row>
    <row r="2" spans="1:19">
      <c r="A2" s="1">
        <v>1.23</v>
      </c>
      <c r="B2" s="2">
        <v>1</v>
      </c>
      <c r="C2" s="2">
        <v>1</v>
      </c>
      <c r="F2" s="1">
        <v>2.27</v>
      </c>
      <c r="G2" s="2">
        <v>1</v>
      </c>
      <c r="H2" s="2">
        <v>1</v>
      </c>
      <c r="N2" s="25" t="s">
        <v>45</v>
      </c>
      <c r="O2" s="25"/>
      <c r="P2" t="s">
        <v>46</v>
      </c>
      <c r="Q2">
        <v>8</v>
      </c>
      <c r="R2" s="25" t="s">
        <v>47</v>
      </c>
      <c r="S2" s="25"/>
    </row>
    <row r="3" spans="1:19">
      <c r="A3" s="1">
        <v>1.24</v>
      </c>
      <c r="B3" s="2">
        <v>1</v>
      </c>
      <c r="C3" s="2">
        <v>1</v>
      </c>
      <c r="D3" s="2">
        <v>1</v>
      </c>
      <c r="F3" s="1">
        <v>2.2799999999999998</v>
      </c>
      <c r="G3" s="2">
        <v>1</v>
      </c>
      <c r="H3" s="2">
        <v>1</v>
      </c>
      <c r="N3"/>
      <c r="O3"/>
      <c r="P3" t="s">
        <v>48</v>
      </c>
      <c r="Q3">
        <v>8</v>
      </c>
      <c r="R3" s="25"/>
      <c r="S3" s="25"/>
    </row>
    <row r="4" spans="1:19">
      <c r="A4" s="1">
        <v>1.25</v>
      </c>
      <c r="B4" s="2">
        <v>1</v>
      </c>
      <c r="C4" s="2">
        <v>1</v>
      </c>
      <c r="D4" s="2">
        <v>1</v>
      </c>
      <c r="F4" s="1">
        <v>2.29</v>
      </c>
      <c r="G4" s="2">
        <v>1</v>
      </c>
      <c r="H4" s="2">
        <v>1</v>
      </c>
      <c r="R4"/>
      <c r="S4"/>
    </row>
    <row r="5" spans="1:19">
      <c r="A5" s="1">
        <v>1.26</v>
      </c>
      <c r="C5" s="2">
        <v>1</v>
      </c>
      <c r="D5" s="2">
        <v>1</v>
      </c>
      <c r="F5" s="1" t="s">
        <v>49</v>
      </c>
      <c r="G5" s="2">
        <v>1</v>
      </c>
      <c r="H5" s="2">
        <v>1</v>
      </c>
      <c r="N5" s="25" t="s">
        <v>45</v>
      </c>
      <c r="O5" s="25"/>
      <c r="P5" t="s">
        <v>42</v>
      </c>
      <c r="Q5">
        <v>8</v>
      </c>
    </row>
    <row r="6" spans="1:19">
      <c r="A6" s="1">
        <v>1.27</v>
      </c>
      <c r="B6" s="2">
        <v>0.5</v>
      </c>
      <c r="C6" s="2">
        <v>0.5</v>
      </c>
      <c r="D6" s="2">
        <v>0.5</v>
      </c>
      <c r="F6" s="1" t="s">
        <v>50</v>
      </c>
      <c r="G6" s="2">
        <v>1</v>
      </c>
      <c r="H6" s="2">
        <v>1</v>
      </c>
    </row>
    <row r="7" spans="1:19">
      <c r="A7" s="1">
        <v>1.28</v>
      </c>
      <c r="B7" s="2">
        <v>1</v>
      </c>
      <c r="C7" s="2">
        <v>1</v>
      </c>
      <c r="D7" s="2">
        <v>1</v>
      </c>
      <c r="F7" s="1" t="s">
        <v>51</v>
      </c>
      <c r="G7" s="2">
        <v>1</v>
      </c>
      <c r="H7" s="2">
        <v>1</v>
      </c>
    </row>
    <row r="8" spans="1:19">
      <c r="A8" s="1">
        <v>1.29</v>
      </c>
      <c r="B8" s="2">
        <v>1</v>
      </c>
      <c r="C8" s="2">
        <v>1</v>
      </c>
      <c r="D8" s="2">
        <v>1</v>
      </c>
      <c r="F8" s="1" t="s">
        <v>52</v>
      </c>
      <c r="G8" s="2">
        <v>1</v>
      </c>
      <c r="H8" s="2">
        <v>1</v>
      </c>
    </row>
    <row r="9" spans="1:19" ht="14.45" customHeight="1">
      <c r="A9" s="1" t="s">
        <v>53</v>
      </c>
      <c r="B9" s="2">
        <v>1</v>
      </c>
      <c r="C9" s="2">
        <v>1</v>
      </c>
      <c r="D9" s="2">
        <v>1</v>
      </c>
      <c r="F9" s="26"/>
      <c r="G9" s="26"/>
      <c r="H9" s="26"/>
      <c r="I9" s="26"/>
      <c r="J9" s="26"/>
      <c r="K9" s="26"/>
      <c r="L9" s="4"/>
    </row>
    <row r="10" spans="1:19">
      <c r="A10" s="1" t="s">
        <v>54</v>
      </c>
      <c r="B10" s="2">
        <f>SUM(B2:B9)</f>
        <v>6.5</v>
      </c>
      <c r="C10" s="2">
        <f>SUM(C2:C9)</f>
        <v>7.5</v>
      </c>
      <c r="D10" s="2">
        <f>SUM(D2:D9)</f>
        <v>6.5</v>
      </c>
      <c r="F10" s="1" t="s">
        <v>55</v>
      </c>
      <c r="I10" s="2">
        <v>0.5</v>
      </c>
    </row>
    <row r="11" spans="1:19">
      <c r="A11" s="1" t="s">
        <v>56</v>
      </c>
      <c r="B11" s="2">
        <f>SUM(B10:D10)</f>
        <v>20.5</v>
      </c>
      <c r="F11" s="1" t="s">
        <v>57</v>
      </c>
      <c r="I11" s="2">
        <v>1</v>
      </c>
    </row>
    <row r="12" spans="1:19">
      <c r="F12" s="1" t="s">
        <v>58</v>
      </c>
      <c r="I12" s="2">
        <v>1</v>
      </c>
    </row>
    <row r="13" spans="1:19">
      <c r="F13" s="1" t="s">
        <v>59</v>
      </c>
      <c r="I13" s="2">
        <v>1</v>
      </c>
    </row>
    <row r="14" spans="1:19">
      <c r="F14" s="1" t="s">
        <v>60</v>
      </c>
      <c r="I14" s="2">
        <v>1</v>
      </c>
    </row>
    <row r="15" spans="1:19">
      <c r="F15" s="1" t="s">
        <v>61</v>
      </c>
      <c r="I15" s="2">
        <v>1</v>
      </c>
    </row>
    <row r="16" spans="1:19" ht="14.45" customHeight="1">
      <c r="F16" s="27"/>
      <c r="G16" s="27"/>
      <c r="H16" s="27"/>
      <c r="I16" s="27"/>
      <c r="J16" s="27"/>
      <c r="K16" s="27"/>
      <c r="L16" s="4"/>
    </row>
    <row r="17" spans="6:12">
      <c r="F17" s="1" t="s">
        <v>62</v>
      </c>
      <c r="I17" s="2">
        <v>1</v>
      </c>
      <c r="J17" s="2">
        <v>1</v>
      </c>
      <c r="K17" s="2">
        <v>1</v>
      </c>
    </row>
    <row r="18" spans="6:12">
      <c r="F18" s="1" t="s">
        <v>63</v>
      </c>
      <c r="I18" s="2">
        <v>1</v>
      </c>
      <c r="J18" s="2">
        <v>1</v>
      </c>
      <c r="K18" s="2">
        <v>1</v>
      </c>
    </row>
    <row r="19" spans="6:12">
      <c r="F19" s="1" t="s">
        <v>64</v>
      </c>
    </row>
    <row r="20" spans="6:12">
      <c r="F20" s="1" t="s">
        <v>65</v>
      </c>
      <c r="I20" s="2">
        <v>1</v>
      </c>
      <c r="J20" s="2">
        <v>1</v>
      </c>
      <c r="K20" s="2">
        <v>1</v>
      </c>
    </row>
    <row r="21" spans="6:12">
      <c r="F21" s="1" t="s">
        <v>66</v>
      </c>
      <c r="I21" s="2">
        <v>0.5</v>
      </c>
      <c r="J21" s="2">
        <v>0.5</v>
      </c>
      <c r="K21" s="2">
        <v>0.5</v>
      </c>
    </row>
    <row r="22" spans="6:12">
      <c r="F22" s="1" t="s">
        <v>67</v>
      </c>
    </row>
    <row r="23" spans="6:12">
      <c r="F23" s="1" t="s">
        <v>68</v>
      </c>
      <c r="I23" s="2">
        <v>1</v>
      </c>
      <c r="J23" s="2">
        <v>1</v>
      </c>
      <c r="K23" s="2">
        <v>1</v>
      </c>
    </row>
    <row r="24" spans="6:12">
      <c r="F24" s="1" t="s">
        <v>69</v>
      </c>
      <c r="I24" s="2">
        <v>1</v>
      </c>
      <c r="J24" s="2">
        <v>1</v>
      </c>
      <c r="K24" s="2">
        <v>1</v>
      </c>
    </row>
    <row r="25" spans="6:12">
      <c r="F25" s="1" t="s">
        <v>70</v>
      </c>
      <c r="I25" s="2">
        <v>1</v>
      </c>
      <c r="J25" s="2">
        <v>1</v>
      </c>
      <c r="K25" s="2">
        <v>1</v>
      </c>
    </row>
    <row r="26" spans="6:12">
      <c r="F26" s="1" t="s">
        <v>71</v>
      </c>
      <c r="I26" s="2">
        <v>1</v>
      </c>
      <c r="J26" s="2">
        <v>1</v>
      </c>
      <c r="K26" s="2">
        <v>1</v>
      </c>
    </row>
    <row r="27" spans="6:12">
      <c r="F27" s="1" t="s">
        <v>72</v>
      </c>
      <c r="I27" s="2">
        <v>1</v>
      </c>
      <c r="J27" s="2">
        <v>1</v>
      </c>
      <c r="K27" s="2">
        <v>1</v>
      </c>
    </row>
    <row r="28" spans="6:12">
      <c r="F28" s="1" t="s">
        <v>73</v>
      </c>
      <c r="I28" s="2">
        <v>1</v>
      </c>
      <c r="J28" s="2">
        <v>1</v>
      </c>
      <c r="K28" s="2">
        <v>1</v>
      </c>
    </row>
    <row r="29" spans="6:12">
      <c r="F29" s="1" t="s">
        <v>74</v>
      </c>
      <c r="I29" s="2">
        <v>1</v>
      </c>
      <c r="J29" s="2">
        <v>1</v>
      </c>
      <c r="K29" s="2">
        <v>1</v>
      </c>
    </row>
    <row r="30" spans="6:12">
      <c r="F30" s="1" t="s">
        <v>75</v>
      </c>
      <c r="I30" s="2">
        <v>1</v>
      </c>
      <c r="J30" s="2">
        <v>1</v>
      </c>
      <c r="L30" s="2">
        <v>1</v>
      </c>
    </row>
    <row r="31" spans="6:12">
      <c r="F31" s="3"/>
      <c r="G31" s="4"/>
      <c r="H31" s="4"/>
      <c r="I31" s="4"/>
      <c r="J31" s="4"/>
      <c r="K31" s="4"/>
      <c r="L31" s="4"/>
    </row>
    <row r="32" spans="6:12">
      <c r="F32" s="1" t="s">
        <v>76</v>
      </c>
      <c r="G32" s="2">
        <v>1</v>
      </c>
      <c r="L32" s="2">
        <v>1</v>
      </c>
    </row>
    <row r="33" spans="6:12">
      <c r="F33" s="1" t="s">
        <v>77</v>
      </c>
      <c r="G33" s="2">
        <v>1</v>
      </c>
      <c r="H33" s="2">
        <v>1</v>
      </c>
      <c r="L33" s="2">
        <v>1</v>
      </c>
    </row>
    <row r="34" spans="6:12">
      <c r="F34" s="1" t="s">
        <v>78</v>
      </c>
      <c r="G34" s="2">
        <v>1</v>
      </c>
      <c r="H34" s="2">
        <v>1</v>
      </c>
      <c r="L34" s="2">
        <v>1</v>
      </c>
    </row>
    <row r="35" spans="6:12">
      <c r="F35" s="1" t="s">
        <v>79</v>
      </c>
      <c r="G35" s="2">
        <v>1</v>
      </c>
      <c r="H35" s="2">
        <v>1</v>
      </c>
      <c r="L35" s="2">
        <v>1</v>
      </c>
    </row>
    <row r="36" spans="6:12">
      <c r="F36" s="1" t="s">
        <v>80</v>
      </c>
      <c r="G36" s="2">
        <v>1</v>
      </c>
      <c r="H36" s="2">
        <v>1</v>
      </c>
      <c r="L36" s="2">
        <v>1</v>
      </c>
    </row>
    <row r="37" spans="6:12">
      <c r="F37" s="1" t="s">
        <v>81</v>
      </c>
      <c r="G37" s="2">
        <v>1</v>
      </c>
      <c r="H37" s="2">
        <v>1</v>
      </c>
      <c r="L37" s="2">
        <v>1</v>
      </c>
    </row>
    <row r="38" spans="6:12">
      <c r="F38" s="1" t="s">
        <v>82</v>
      </c>
      <c r="G38" s="2">
        <v>1</v>
      </c>
      <c r="H38" s="2">
        <v>1</v>
      </c>
      <c r="L38" s="2">
        <v>1</v>
      </c>
    </row>
    <row r="39" spans="6:12">
      <c r="F39" s="1" t="s">
        <v>83</v>
      </c>
      <c r="G39" s="2">
        <v>1</v>
      </c>
      <c r="H39" s="2">
        <v>1</v>
      </c>
      <c r="L39" s="2">
        <v>1</v>
      </c>
    </row>
    <row r="40" spans="6:12">
      <c r="F40" s="1" t="s">
        <v>84</v>
      </c>
      <c r="G40" s="2">
        <v>1</v>
      </c>
      <c r="H40" s="2">
        <v>1</v>
      </c>
      <c r="L40" s="2">
        <v>0.5</v>
      </c>
    </row>
    <row r="41" spans="6:12">
      <c r="F41" s="1" t="s">
        <v>85</v>
      </c>
      <c r="G41" s="2">
        <v>1</v>
      </c>
      <c r="H41" s="2">
        <v>0.5</v>
      </c>
    </row>
    <row r="42" spans="6:12">
      <c r="F42" s="1" t="s">
        <v>56</v>
      </c>
      <c r="G42" s="2">
        <f t="shared" ref="G42:L42" si="0">SUM(G2:G41)</f>
        <v>17</v>
      </c>
      <c r="H42" s="2">
        <f t="shared" si="0"/>
        <v>15.5</v>
      </c>
      <c r="I42" s="2">
        <f t="shared" si="0"/>
        <v>17</v>
      </c>
      <c r="J42" s="2">
        <f t="shared" si="0"/>
        <v>11.5</v>
      </c>
      <c r="K42" s="2">
        <f t="shared" si="0"/>
        <v>10.5</v>
      </c>
      <c r="L42" s="2">
        <f t="shared" si="0"/>
        <v>9.5</v>
      </c>
    </row>
    <row r="43" spans="6:12">
      <c r="F43" s="1" t="s">
        <v>35</v>
      </c>
      <c r="G43" s="2">
        <f>SUM(G42:K42)</f>
        <v>71.5</v>
      </c>
    </row>
    <row r="44" spans="6:12">
      <c r="G44" s="2">
        <v>24</v>
      </c>
    </row>
    <row r="45" spans="6:12">
      <c r="G45" s="2">
        <v>20.5</v>
      </c>
    </row>
    <row r="46" spans="6:12">
      <c r="F46" s="29" t="s">
        <v>86</v>
      </c>
      <c r="G46" s="2">
        <f>SUM(G43:G45)</f>
        <v>116</v>
      </c>
      <c r="H46" s="2">
        <v>320</v>
      </c>
      <c r="I46" s="2">
        <f>SUM(G46*H46)</f>
        <v>37120</v>
      </c>
    </row>
  </sheetData>
  <mergeCells count="5">
    <mergeCell ref="N2:O2"/>
    <mergeCell ref="N5:O5"/>
    <mergeCell ref="F9:K9"/>
    <mergeCell ref="F16:K16"/>
    <mergeCell ref="R2:S3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点位统计表</vt:lpstr>
      <vt:lpstr>记工表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2021-01-25T11:58:00Z</dcterms:created>
  <dcterms:modified xsi:type="dcterms:W3CDTF">2021-05-27T13:55:32Z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2A8B1219E5A74BFCBADEA760F24FD6EE</vt:lpwstr>
  </property>
</Properties>
</file>