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73"/>
  </bookViews>
  <sheets>
    <sheet name="工程量清单" sheetId="2" r:id="rId1"/>
  </sheets>
  <externalReferences>
    <externalReference r:id="rId2"/>
    <externalReference r:id="rId3"/>
  </externalReferences>
  <definedNames>
    <definedName name="_xlnm._FilterDatabase" localSheetId="0" hidden="1">工程量清单!$A$3:$L$17</definedName>
    <definedName name="A">EVALUATE(#REF!)</definedName>
    <definedName name="d">EVALUATE(#REF!)</definedName>
    <definedName name="E">EVALUATE([1]A1平层!#REF!)</definedName>
    <definedName name="F">EVALUATE([2]木地板及踢脚!$C:$C)</definedName>
    <definedName name="k">EVALUATE(#REF!)</definedName>
  </definedNames>
  <calcPr calcId="144525"/>
</workbook>
</file>

<file path=xl/sharedStrings.xml><?xml version="1.0" encoding="utf-8"?>
<sst xmlns="http://schemas.openxmlformats.org/spreadsheetml/2006/main" count="81" uniqueCount="65">
  <si>
    <t>九典制药项目价格清单</t>
  </si>
  <si>
    <t>序号</t>
  </si>
  <si>
    <t>项目名称</t>
  </si>
  <si>
    <t>项目特征描述</t>
  </si>
  <si>
    <t>品牌</t>
  </si>
  <si>
    <t>单位</t>
  </si>
  <si>
    <t>工程量</t>
  </si>
  <si>
    <t>主材费</t>
  </si>
  <si>
    <t>施工费</t>
  </si>
  <si>
    <t>综合单价</t>
  </si>
  <si>
    <t>合价(元)</t>
  </si>
  <si>
    <t>备注</t>
  </si>
  <si>
    <t>主材单价
(元/单位)</t>
  </si>
  <si>
    <t>人工费
(元/单位)</t>
  </si>
  <si>
    <t>管理费率、
利润率(%)</t>
  </si>
  <si>
    <t>不含税综合单价
(元)</t>
  </si>
  <si>
    <t>合价
(元)</t>
  </si>
  <si>
    <t>A</t>
  </si>
  <si>
    <t>a</t>
  </si>
  <si>
    <t>b</t>
  </si>
  <si>
    <t>c</t>
  </si>
  <si>
    <t>B=a+b*(1+c)</t>
  </si>
  <si>
    <t>C=A*B</t>
  </si>
  <si>
    <t>一</t>
  </si>
  <si>
    <t>装饰装修工程</t>
  </si>
  <si>
    <t>门卫室卡机</t>
  </si>
  <si>
    <t>人脸考勤机XFACE700</t>
  </si>
  <si>
    <t>中控ZKT熵基</t>
  </si>
  <si>
    <t>个</t>
  </si>
  <si>
    <t>三号厂房 大门口卡机</t>
  </si>
  <si>
    <t>四号厂房发货区AP</t>
  </si>
  <si>
    <t>WAP2100-T22E-W6吸顶式高密无线AP</t>
  </si>
  <si>
    <t>博达BDCOM</t>
  </si>
  <si>
    <t>四号厂房4楼网络点</t>
  </si>
  <si>
    <t>布线信息点</t>
  </si>
  <si>
    <t>人工</t>
  </si>
  <si>
    <t>四号厂房4楼监控</t>
  </si>
  <si>
    <t>大华4mm POE的枪式</t>
  </si>
  <si>
    <t>大华</t>
  </si>
  <si>
    <t>五号厂房门口卡机</t>
  </si>
  <si>
    <t>办公楼卡机</t>
  </si>
  <si>
    <t>网线</t>
  </si>
  <si>
    <t>网线_六类_非屏蔽 UTP_305m</t>
  </si>
  <si>
    <t>D-LINK</t>
  </si>
  <si>
    <t>箱</t>
  </si>
  <si>
    <t>电源线</t>
  </si>
  <si>
    <t>RVV3*2.5</t>
  </si>
  <si>
    <t>国产优质</t>
  </si>
  <si>
    <t>米</t>
  </si>
  <si>
    <t>KBG管及配件</t>
  </si>
  <si>
    <t>20号镀锌管</t>
  </si>
  <si>
    <t>黑色波纹管</t>
  </si>
  <si>
    <t>PVC，20号，一卷100米</t>
  </si>
  <si>
    <t>卷</t>
  </si>
  <si>
    <t>施工辅材</t>
  </si>
  <si>
    <t>配件、拉杆、膨胀螺丝、横调、小五金等</t>
  </si>
  <si>
    <t>批</t>
  </si>
  <si>
    <t>二</t>
  </si>
  <si>
    <t>分部汇总</t>
  </si>
  <si>
    <t>三</t>
  </si>
  <si>
    <t>税金</t>
  </si>
  <si>
    <t>四</t>
  </si>
  <si>
    <t>总合计</t>
  </si>
  <si>
    <t>五</t>
  </si>
  <si>
    <t>最终价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</si>
</sst>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\(0.00\)"/>
    <numFmt numFmtId="179" formatCode="0.00_);[Red]\(0.00\)"/>
  </numFmts>
  <fonts count="3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9"/>
      <name val="宋体"/>
      <charset val="134"/>
    </font>
    <font>
      <b/>
      <sz val="9"/>
      <name val="微软雅黑"/>
      <charset val="134"/>
    </font>
    <font>
      <sz val="9"/>
      <name val="宋体"/>
      <charset val="134"/>
    </font>
    <font>
      <b/>
      <sz val="9"/>
      <color indexed="10"/>
      <name val="微软雅黑"/>
      <charset val="134"/>
    </font>
    <font>
      <sz val="10"/>
      <name val="等线"/>
      <charset val="134"/>
    </font>
    <font>
      <sz val="9"/>
      <name val="微软雅黑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10"/>
      <name val="Helv"/>
      <charset val="134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1" fillId="0" borderId="0" applyProtection="0"/>
    <xf numFmtId="0" fontId="32" fillId="0" borderId="0"/>
    <xf numFmtId="0" fontId="31" fillId="0" borderId="0">
      <alignment vertical="center"/>
    </xf>
    <xf numFmtId="0" fontId="30" fillId="0" borderId="0"/>
    <xf numFmtId="0" fontId="33" fillId="0" borderId="0"/>
    <xf numFmtId="0" fontId="30" fillId="0" borderId="0"/>
    <xf numFmtId="0" fontId="34" fillId="0" borderId="0">
      <alignment vertical="center"/>
    </xf>
    <xf numFmtId="0" fontId="35" fillId="0" borderId="0"/>
    <xf numFmtId="0" fontId="35" fillId="0" borderId="0"/>
    <xf numFmtId="0" fontId="31" fillId="0" borderId="0" applyProtection="0"/>
    <xf numFmtId="0" fontId="30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8" fontId="5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0" borderId="1" xfId="58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 wrapText="1"/>
    </xf>
    <xf numFmtId="178" fontId="7" fillId="2" borderId="1" xfId="58" applyNumberFormat="1" applyFont="1" applyFill="1" applyBorder="1" applyAlignment="1">
      <alignment horizontal="center" vertical="center" wrapText="1"/>
    </xf>
    <xf numFmtId="178" fontId="7" fillId="2" borderId="1" xfId="58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left" vertical="center" wrapText="1"/>
    </xf>
    <xf numFmtId="0" fontId="8" fillId="0" borderId="1" xfId="54" applyFont="1" applyFill="1" applyBorder="1" applyAlignment="1">
      <alignment horizontal="center" vertical="center" wrapText="1"/>
    </xf>
    <xf numFmtId="0" fontId="8" fillId="0" borderId="1" xfId="59" applyFont="1" applyFill="1" applyBorder="1" applyAlignment="1" applyProtection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178" fontId="9" fillId="0" borderId="1" xfId="58" applyNumberFormat="1" applyFont="1" applyFill="1" applyBorder="1" applyAlignment="1">
      <alignment horizontal="center" vertical="center" wrapText="1"/>
    </xf>
    <xf numFmtId="178" fontId="9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0" applyNumberFormat="1" applyFont="1" applyFill="1" applyBorder="1" applyAlignment="1">
      <alignment horizontal="center" vertical="center" wrapText="1"/>
    </xf>
    <xf numFmtId="0" fontId="8" fillId="0" borderId="1" xfId="5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177" fontId="6" fillId="2" borderId="1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10" fontId="9" fillId="0" borderId="1" xfId="58" applyNumberFormat="1" applyFont="1" applyFill="1" applyBorder="1" applyAlignment="1" applyProtection="1">
      <alignment horizontal="center" vertical="center" wrapText="1"/>
      <protection locked="0"/>
    </xf>
    <xf numFmtId="177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_ET_STYLE_NoName_00_" xfId="50"/>
    <cellStyle name="常规_小院青城样板房精装修（咨询提供03-29）" xfId="51"/>
    <cellStyle name="_ET_STYLE_NoName_00__彩钢板结构部分_2 3" xfId="52"/>
    <cellStyle name="常规 2 2 2" xfId="53"/>
    <cellStyle name="常规_自控部分" xfId="54"/>
    <cellStyle name="常规 10" xfId="55"/>
    <cellStyle name="_x0007_" xfId="56"/>
    <cellStyle name="常规 10 2 2" xfId="57"/>
    <cellStyle name="常规 3" xfId="58"/>
    <cellStyle name="_ET_STYLE_NoName_00__冷冻水部分" xfId="59"/>
    <cellStyle name="常规 2 2 2 2 2" xfId="60"/>
    <cellStyle name="常规 2" xfId="61"/>
    <cellStyle name="常规 4_龙湖时代天街4、5#楼公区工程量清单(含材料价)3.27" xfId="62"/>
    <cellStyle name="常规 12 2 3 2" xfId="63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ujun3\Desktop\2014-08-18%20&#24635;&#20998;&#21253;&#21512;&#21516;&#26631;&#20934;&#21270;&#24037;&#20316;&#35745;&#21010;\&#21508;&#22320;&#21306;&#28165;&#21333;\&#25104;&#37117;\&#19977;&#24314;\&#26102;&#20195;&#22825;&#34903;2A&#20013;&#22830;&#20303;&#21306;&#20844;&#21306;&#21450;&#25143;&#20869;&#65288;&#20108;&#26631;&#27573;&#65289;\&#20303;&#23429;2A-1&#31934;&#35013;&#20462;&#24037;&#31243;&#28165;&#21333;&#24037;&#31243;&#37327;&#65288;A1&#12289;A2&#12289;A3'&#25143;&#22411;&#65289;&#23450;&#312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ujun3\Desktop\2014-08-18%20&#24635;&#20998;&#21253;&#21512;&#21516;&#26631;&#20934;&#21270;&#24037;&#20316;&#35745;&#21010;\&#21508;&#22320;&#21306;&#28165;&#21333;\&#25104;&#37117;\&#19977;&#24314;\&#26102;&#20195;&#22825;&#34903;2A&#20013;&#22830;&#20303;&#21306;&#20844;&#21306;&#21450;&#25143;&#20869;&#65288;&#20108;&#26631;&#27573;&#65289;\&#26102;&#20195;&#22825;&#34903;2A&#20013;&#22830;&#20303;&#21306;&#25143;&#20869;,3A&#24179;&#23618;&#31934;&#35013;&#24037;&#31243;&#37327;&#28165;&#21333;&#65288;08-30&#65289;&#65288;&#33970;&#22992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-------"/>
      <sheetName val="A1平层"/>
      <sheetName val="A2平层"/>
      <sheetName val="A1顶跃"/>
      <sheetName val="A3’顶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-------"/>
      <sheetName val="投标报价汇总表"/>
      <sheetName val="户内精装汇总表"/>
      <sheetName val="A3平层 "/>
      <sheetName val="A3顶跃层"/>
      <sheetName val="木地板及踢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theme="9" tint="0.4"/>
    <outlinePr summaryBelow="0" summaryRight="0"/>
  </sheetPr>
  <dimension ref="A1:N26"/>
  <sheetViews>
    <sheetView tabSelected="1" workbookViewId="0">
      <pane ySplit="5" topLeftCell="A8" activePane="bottomLeft" state="frozen"/>
      <selection/>
      <selection pane="bottomLeft" activeCell="L23" sqref="L23"/>
    </sheetView>
  </sheetViews>
  <sheetFormatPr defaultColWidth="28" defaultRowHeight="13.5"/>
  <cols>
    <col min="1" max="1" width="5.90833333333333" style="2" customWidth="1"/>
    <col min="2" max="2" width="14.4583333333333" style="3" customWidth="1"/>
    <col min="3" max="3" width="26.0916666666667" style="3" customWidth="1"/>
    <col min="4" max="4" width="11.1833333333333" style="4" customWidth="1"/>
    <col min="5" max="5" width="5.09166666666667" style="1" customWidth="1"/>
    <col min="6" max="6" width="6.8" style="1" customWidth="1"/>
    <col min="7" max="7" width="9.45833333333333" style="1" customWidth="1"/>
    <col min="8" max="8" width="8.36666666666667" style="1" customWidth="1"/>
    <col min="9" max="9" width="9.725" style="1" customWidth="1"/>
    <col min="10" max="10" width="12.8166666666667" style="5" customWidth="1"/>
    <col min="11" max="11" width="8.36666666666667" style="1" customWidth="1"/>
    <col min="12" max="12" width="7.375" style="1" customWidth="1"/>
    <col min="13" max="13" width="7.21666666666667" style="1" customWidth="1"/>
    <col min="14" max="14" width="10.2583333333333" style="1" customWidth="1"/>
    <col min="15" max="15" width="11.125" style="1" customWidth="1"/>
    <col min="16" max="16384" width="28" style="1"/>
  </cols>
  <sheetData>
    <row r="1" s="1" customFormat="1" ht="30" customHeight="1" spans="1:12">
      <c r="A1" s="6" t="s">
        <v>0</v>
      </c>
      <c r="B1" s="7"/>
      <c r="C1" s="8"/>
      <c r="D1" s="7"/>
      <c r="E1" s="7"/>
      <c r="F1" s="7"/>
      <c r="G1" s="7"/>
      <c r="H1" s="7"/>
      <c r="I1" s="7"/>
      <c r="J1" s="44"/>
      <c r="K1" s="7"/>
      <c r="L1" s="7"/>
    </row>
    <row r="2" s="1" customFormat="1" ht="25" customHeight="1" spans="1:12">
      <c r="A2" s="9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2" t="s">
        <v>6</v>
      </c>
      <c r="G2" s="12" t="s">
        <v>7</v>
      </c>
      <c r="H2" s="12" t="s">
        <v>8</v>
      </c>
      <c r="I2" s="12"/>
      <c r="J2" s="12" t="s">
        <v>9</v>
      </c>
      <c r="K2" s="45" t="s">
        <v>10</v>
      </c>
      <c r="L2" s="45" t="s">
        <v>11</v>
      </c>
    </row>
    <row r="3" s="1" customFormat="1" ht="28.5" spans="1:12">
      <c r="A3" s="9"/>
      <c r="B3" s="10"/>
      <c r="C3" s="10"/>
      <c r="D3" s="13"/>
      <c r="E3" s="10"/>
      <c r="F3" s="12"/>
      <c r="G3" s="14" t="s">
        <v>12</v>
      </c>
      <c r="H3" s="14" t="s">
        <v>13</v>
      </c>
      <c r="I3" s="14" t="s">
        <v>14</v>
      </c>
      <c r="J3" s="12" t="s">
        <v>15</v>
      </c>
      <c r="K3" s="45" t="s">
        <v>16</v>
      </c>
      <c r="L3" s="46"/>
    </row>
    <row r="4" s="1" customFormat="1" ht="25" customHeight="1" spans="1:12">
      <c r="A4" s="9"/>
      <c r="B4" s="11"/>
      <c r="C4" s="10"/>
      <c r="D4" s="15"/>
      <c r="E4" s="10"/>
      <c r="F4" s="16" t="s">
        <v>17</v>
      </c>
      <c r="G4" s="17" t="s">
        <v>18</v>
      </c>
      <c r="H4" s="14" t="s">
        <v>19</v>
      </c>
      <c r="I4" s="14" t="s">
        <v>20</v>
      </c>
      <c r="J4" s="47" t="s">
        <v>21</v>
      </c>
      <c r="K4" s="16" t="s">
        <v>22</v>
      </c>
      <c r="L4" s="46"/>
    </row>
    <row r="5" s="1" customFormat="1" ht="25" customHeight="1" spans="1:12">
      <c r="A5" s="18" t="s">
        <v>23</v>
      </c>
      <c r="B5" s="19" t="s">
        <v>24</v>
      </c>
      <c r="C5" s="20"/>
      <c r="D5" s="21"/>
      <c r="E5" s="21"/>
      <c r="F5" s="22"/>
      <c r="G5" s="23"/>
      <c r="H5" s="24"/>
      <c r="I5" s="24"/>
      <c r="J5" s="48"/>
      <c r="K5" s="49">
        <f>SUM(K6:K17)</f>
        <v>31162.2</v>
      </c>
      <c r="L5" s="21"/>
    </row>
    <row r="6" s="1" customFormat="1" ht="35" customHeight="1" outlineLevel="1" spans="1:14">
      <c r="A6" s="25">
        <v>1</v>
      </c>
      <c r="B6" s="26" t="s">
        <v>25</v>
      </c>
      <c r="C6" s="26" t="s">
        <v>26</v>
      </c>
      <c r="D6" s="27" t="s">
        <v>27</v>
      </c>
      <c r="E6" s="28" t="s">
        <v>28</v>
      </c>
      <c r="F6" s="29">
        <v>1</v>
      </c>
      <c r="G6" s="30">
        <v>2156</v>
      </c>
      <c r="H6" s="31">
        <v>600</v>
      </c>
      <c r="I6" s="50">
        <v>0.06</v>
      </c>
      <c r="J6" s="51">
        <f t="shared" ref="J6:J17" si="0">G6+H6*(1+I6)</f>
        <v>2792</v>
      </c>
      <c r="K6" s="52">
        <f t="shared" ref="K6:K18" si="1">J6*F6</f>
        <v>2792</v>
      </c>
      <c r="L6" s="46"/>
      <c r="N6" s="3"/>
    </row>
    <row r="7" s="1" customFormat="1" ht="35" customHeight="1" outlineLevel="1" spans="1:14">
      <c r="A7" s="25">
        <v>2</v>
      </c>
      <c r="B7" s="26" t="s">
        <v>29</v>
      </c>
      <c r="C7" s="26" t="s">
        <v>26</v>
      </c>
      <c r="D7" s="27" t="s">
        <v>27</v>
      </c>
      <c r="E7" s="28" t="s">
        <v>28</v>
      </c>
      <c r="F7" s="29">
        <v>1</v>
      </c>
      <c r="G7" s="30">
        <v>2156</v>
      </c>
      <c r="H7" s="31">
        <v>600</v>
      </c>
      <c r="I7" s="50">
        <v>0.06</v>
      </c>
      <c r="J7" s="51">
        <f t="shared" si="0"/>
        <v>2792</v>
      </c>
      <c r="K7" s="52">
        <f t="shared" si="1"/>
        <v>2792</v>
      </c>
      <c r="L7" s="46"/>
      <c r="N7" s="3"/>
    </row>
    <row r="8" s="1" customFormat="1" ht="25" customHeight="1" outlineLevel="1" spans="1:14">
      <c r="A8" s="25">
        <v>3</v>
      </c>
      <c r="B8" s="26" t="s">
        <v>30</v>
      </c>
      <c r="C8" s="26" t="s">
        <v>31</v>
      </c>
      <c r="D8" s="27" t="s">
        <v>32</v>
      </c>
      <c r="E8" s="28" t="s">
        <v>28</v>
      </c>
      <c r="F8" s="32">
        <v>4</v>
      </c>
      <c r="G8" s="30">
        <v>840</v>
      </c>
      <c r="H8" s="31">
        <v>380</v>
      </c>
      <c r="I8" s="50">
        <v>0.06</v>
      </c>
      <c r="J8" s="51">
        <f t="shared" si="0"/>
        <v>1242.8</v>
      </c>
      <c r="K8" s="52">
        <f t="shared" si="1"/>
        <v>4971.2</v>
      </c>
      <c r="L8" s="46"/>
      <c r="N8" s="3"/>
    </row>
    <row r="9" s="1" customFormat="1" ht="25" customHeight="1" outlineLevel="1" spans="1:14">
      <c r="A9" s="25">
        <v>4</v>
      </c>
      <c r="B9" s="26" t="s">
        <v>33</v>
      </c>
      <c r="C9" s="26" t="s">
        <v>34</v>
      </c>
      <c r="D9" s="27" t="s">
        <v>35</v>
      </c>
      <c r="E9" s="28" t="s">
        <v>28</v>
      </c>
      <c r="F9" s="32">
        <v>5</v>
      </c>
      <c r="G9" s="30">
        <v>0</v>
      </c>
      <c r="H9" s="31">
        <v>198</v>
      </c>
      <c r="I9" s="50">
        <v>0.06</v>
      </c>
      <c r="J9" s="51">
        <f t="shared" si="0"/>
        <v>209.88</v>
      </c>
      <c r="K9" s="52">
        <f t="shared" si="1"/>
        <v>1049.4</v>
      </c>
      <c r="L9" s="46"/>
      <c r="N9" s="3"/>
    </row>
    <row r="10" s="1" customFormat="1" ht="25" customHeight="1" outlineLevel="1" spans="1:14">
      <c r="A10" s="25">
        <v>5</v>
      </c>
      <c r="B10" s="26" t="s">
        <v>36</v>
      </c>
      <c r="C10" s="26" t="s">
        <v>37</v>
      </c>
      <c r="D10" s="27" t="s">
        <v>38</v>
      </c>
      <c r="E10" s="28" t="s">
        <v>28</v>
      </c>
      <c r="F10" s="32">
        <v>2</v>
      </c>
      <c r="G10" s="30">
        <v>385</v>
      </c>
      <c r="H10" s="31">
        <v>280</v>
      </c>
      <c r="I10" s="50">
        <v>0.06</v>
      </c>
      <c r="J10" s="51">
        <f t="shared" si="0"/>
        <v>681.8</v>
      </c>
      <c r="K10" s="52">
        <f t="shared" si="1"/>
        <v>1363.6</v>
      </c>
      <c r="L10" s="46"/>
      <c r="N10" s="3"/>
    </row>
    <row r="11" s="1" customFormat="1" ht="35" customHeight="1" outlineLevel="1" spans="1:14">
      <c r="A11" s="25">
        <v>6</v>
      </c>
      <c r="B11" s="26" t="s">
        <v>39</v>
      </c>
      <c r="C11" s="26" t="s">
        <v>26</v>
      </c>
      <c r="D11" s="27" t="s">
        <v>27</v>
      </c>
      <c r="E11" s="28" t="s">
        <v>28</v>
      </c>
      <c r="F11" s="32">
        <v>2</v>
      </c>
      <c r="G11" s="30">
        <v>2156</v>
      </c>
      <c r="H11" s="31">
        <v>600</v>
      </c>
      <c r="I11" s="50">
        <v>0.06</v>
      </c>
      <c r="J11" s="51">
        <f t="shared" si="0"/>
        <v>2792</v>
      </c>
      <c r="K11" s="52">
        <f t="shared" si="1"/>
        <v>5584</v>
      </c>
      <c r="L11" s="46"/>
      <c r="N11" s="3"/>
    </row>
    <row r="12" s="1" customFormat="1" ht="35" customHeight="1" outlineLevel="1" spans="1:14">
      <c r="A12" s="25">
        <v>7</v>
      </c>
      <c r="B12" s="26" t="s">
        <v>40</v>
      </c>
      <c r="C12" s="26" t="s">
        <v>26</v>
      </c>
      <c r="D12" s="27" t="s">
        <v>27</v>
      </c>
      <c r="E12" s="28" t="s">
        <v>28</v>
      </c>
      <c r="F12" s="29">
        <v>1</v>
      </c>
      <c r="G12" s="30">
        <v>2156</v>
      </c>
      <c r="H12" s="31">
        <v>600</v>
      </c>
      <c r="I12" s="50">
        <v>0.06</v>
      </c>
      <c r="J12" s="51">
        <f t="shared" si="0"/>
        <v>2792</v>
      </c>
      <c r="K12" s="52">
        <f t="shared" si="1"/>
        <v>2792</v>
      </c>
      <c r="L12" s="30"/>
      <c r="N12" s="3"/>
    </row>
    <row r="13" s="1" customFormat="1" ht="25" customHeight="1" outlineLevel="1" spans="1:14">
      <c r="A13" s="25">
        <v>8</v>
      </c>
      <c r="B13" s="26" t="s">
        <v>41</v>
      </c>
      <c r="C13" s="26" t="s">
        <v>42</v>
      </c>
      <c r="D13" s="27" t="s">
        <v>43</v>
      </c>
      <c r="E13" s="28" t="s">
        <v>44</v>
      </c>
      <c r="F13" s="32">
        <v>5</v>
      </c>
      <c r="G13" s="30">
        <v>780</v>
      </c>
      <c r="H13" s="31">
        <v>0</v>
      </c>
      <c r="I13" s="50">
        <v>0.06</v>
      </c>
      <c r="J13" s="51">
        <f t="shared" si="0"/>
        <v>780</v>
      </c>
      <c r="K13" s="52">
        <f t="shared" si="1"/>
        <v>3900</v>
      </c>
      <c r="L13" s="46"/>
      <c r="N13" s="3"/>
    </row>
    <row r="14" s="1" customFormat="1" ht="25" customHeight="1" outlineLevel="1" spans="1:14">
      <c r="A14" s="25">
        <v>9</v>
      </c>
      <c r="B14" s="26" t="s">
        <v>45</v>
      </c>
      <c r="C14" s="26" t="s">
        <v>46</v>
      </c>
      <c r="D14" s="27" t="s">
        <v>47</v>
      </c>
      <c r="E14" s="28" t="s">
        <v>48</v>
      </c>
      <c r="F14" s="32">
        <v>100</v>
      </c>
      <c r="G14" s="30">
        <v>7.8</v>
      </c>
      <c r="H14" s="31">
        <v>4</v>
      </c>
      <c r="I14" s="50">
        <v>0.06</v>
      </c>
      <c r="J14" s="51">
        <f t="shared" si="0"/>
        <v>12.04</v>
      </c>
      <c r="K14" s="52">
        <f t="shared" si="1"/>
        <v>1204</v>
      </c>
      <c r="L14" s="46"/>
      <c r="N14" s="3"/>
    </row>
    <row r="15" s="1" customFormat="1" ht="25" customHeight="1" outlineLevel="1" spans="1:14">
      <c r="A15" s="25">
        <v>10</v>
      </c>
      <c r="B15" s="26" t="s">
        <v>49</v>
      </c>
      <c r="C15" s="26" t="s">
        <v>50</v>
      </c>
      <c r="D15" s="27" t="s">
        <v>47</v>
      </c>
      <c r="E15" s="28" t="s">
        <v>48</v>
      </c>
      <c r="F15" s="32">
        <v>200</v>
      </c>
      <c r="G15" s="30">
        <v>5</v>
      </c>
      <c r="H15" s="31">
        <v>5</v>
      </c>
      <c r="I15" s="50">
        <v>0.06</v>
      </c>
      <c r="J15" s="51">
        <f t="shared" si="0"/>
        <v>10.3</v>
      </c>
      <c r="K15" s="52">
        <f t="shared" si="1"/>
        <v>2060</v>
      </c>
      <c r="L15" s="30"/>
      <c r="N15" s="3"/>
    </row>
    <row r="16" s="1" customFormat="1" ht="25" customHeight="1" outlineLevel="1" spans="1:14">
      <c r="A16" s="25">
        <v>11</v>
      </c>
      <c r="B16" s="26" t="s">
        <v>51</v>
      </c>
      <c r="C16" s="26" t="s">
        <v>52</v>
      </c>
      <c r="D16" s="27" t="s">
        <v>47</v>
      </c>
      <c r="E16" s="33" t="s">
        <v>53</v>
      </c>
      <c r="F16" s="32">
        <v>1</v>
      </c>
      <c r="G16" s="30">
        <v>200</v>
      </c>
      <c r="H16" s="31">
        <v>400</v>
      </c>
      <c r="I16" s="50">
        <v>0.06</v>
      </c>
      <c r="J16" s="51">
        <f t="shared" si="0"/>
        <v>624</v>
      </c>
      <c r="K16" s="52">
        <f t="shared" si="1"/>
        <v>624</v>
      </c>
      <c r="L16" s="46"/>
      <c r="N16" s="3"/>
    </row>
    <row r="17" s="1" customFormat="1" ht="25" customHeight="1" outlineLevel="1" spans="1:14">
      <c r="A17" s="25">
        <v>12</v>
      </c>
      <c r="B17" s="26" t="s">
        <v>54</v>
      </c>
      <c r="C17" s="26" t="s">
        <v>55</v>
      </c>
      <c r="D17" s="27" t="s">
        <v>47</v>
      </c>
      <c r="E17" s="34" t="s">
        <v>56</v>
      </c>
      <c r="F17" s="32">
        <v>1</v>
      </c>
      <c r="G17" s="30">
        <v>1500</v>
      </c>
      <c r="H17" s="31">
        <v>500</v>
      </c>
      <c r="I17" s="50">
        <v>0.06</v>
      </c>
      <c r="J17" s="51">
        <f t="shared" si="0"/>
        <v>2030</v>
      </c>
      <c r="K17" s="52">
        <f t="shared" si="1"/>
        <v>2030</v>
      </c>
      <c r="L17" s="46"/>
      <c r="N17" s="3"/>
    </row>
    <row r="18" s="1" customFormat="1" ht="25" customHeight="1" spans="1:12">
      <c r="A18" s="35" t="s">
        <v>57</v>
      </c>
      <c r="B18" s="19" t="s">
        <v>58</v>
      </c>
      <c r="C18" s="36"/>
      <c r="D18" s="37"/>
      <c r="E18" s="21"/>
      <c r="F18" s="38"/>
      <c r="G18" s="38"/>
      <c r="H18" s="38"/>
      <c r="I18" s="38"/>
      <c r="J18" s="38"/>
      <c r="K18" s="53">
        <f>K5</f>
        <v>31162.2</v>
      </c>
      <c r="L18" s="54"/>
    </row>
    <row r="19" s="1" customFormat="1" ht="25" customHeight="1" spans="1:12">
      <c r="A19" s="35" t="s">
        <v>59</v>
      </c>
      <c r="B19" s="19" t="s">
        <v>60</v>
      </c>
      <c r="C19" s="36"/>
      <c r="D19" s="37"/>
      <c r="E19" s="21"/>
      <c r="F19" s="39">
        <v>0.09</v>
      </c>
      <c r="G19" s="38"/>
      <c r="H19" s="38"/>
      <c r="I19" s="38"/>
      <c r="J19" s="38"/>
      <c r="K19" s="53">
        <f>K18*F19</f>
        <v>2804.598</v>
      </c>
      <c r="L19" s="54"/>
    </row>
    <row r="20" s="1" customFormat="1" ht="25" customHeight="1" spans="1:12">
      <c r="A20" s="35" t="s">
        <v>61</v>
      </c>
      <c r="B20" s="19" t="s">
        <v>62</v>
      </c>
      <c r="C20" s="36"/>
      <c r="D20" s="37"/>
      <c r="E20" s="21"/>
      <c r="F20" s="38"/>
      <c r="G20" s="38"/>
      <c r="H20" s="38"/>
      <c r="I20" s="38"/>
      <c r="J20" s="38"/>
      <c r="K20" s="53">
        <f>K18+K19</f>
        <v>33966.798</v>
      </c>
      <c r="L20" s="54"/>
    </row>
    <row r="21" spans="1:12">
      <c r="A21" s="40" t="s">
        <v>63</v>
      </c>
      <c r="B21" s="41" t="s">
        <v>64</v>
      </c>
      <c r="C21" s="41"/>
      <c r="D21" s="42"/>
      <c r="E21" s="43"/>
      <c r="F21" s="43"/>
      <c r="G21" s="43"/>
      <c r="H21" s="43"/>
      <c r="I21" s="43"/>
      <c r="J21" s="55"/>
      <c r="K21" s="43">
        <v>33900</v>
      </c>
      <c r="L21" s="43"/>
    </row>
    <row r="25" spans="8:12">
      <c r="H25" s="4"/>
      <c r="I25" s="4"/>
      <c r="J25" s="4"/>
      <c r="K25" s="4"/>
      <c r="L25" s="4"/>
    </row>
    <row r="26" spans="8:12">
      <c r="H26" s="4"/>
      <c r="I26" s="4"/>
      <c r="J26" s="4"/>
      <c r="K26" s="4"/>
      <c r="L26" s="4"/>
    </row>
  </sheetData>
  <mergeCells count="10">
    <mergeCell ref="A1:L1"/>
    <mergeCell ref="H2:I2"/>
    <mergeCell ref="H25:L25"/>
    <mergeCell ref="H26:L26"/>
    <mergeCell ref="A2:A4"/>
    <mergeCell ref="B2:B4"/>
    <mergeCell ref="C2:C4"/>
    <mergeCell ref="D2:D4"/>
    <mergeCell ref="E2:E4"/>
    <mergeCell ref="F2:F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xiong.nan</dc:creator>
  <cp:lastModifiedBy>Administrator</cp:lastModifiedBy>
  <dcterms:created xsi:type="dcterms:W3CDTF">2022-05-12T08:24:00Z</dcterms:created>
  <dcterms:modified xsi:type="dcterms:W3CDTF">2023-08-01T02:17:34Z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DISdDocName">
    <vt:lpwstr>BYDPRO25840749</vt:lpwstr>
  </property>
  <property fmtid="{D5CDD505-2E9C-101B-9397-08002B2CF9AE}" pid="4" name="DISProperties">
    <vt:lpwstr>DISdDocName,DIScgiUrl,DISdUser,DISdID,DISidcName,DISTaskPaneUrl</vt:lpwstr>
  </property>
  <property fmtid="{D5CDD505-2E9C-101B-9397-08002B2CF9AE}" pid="5" name="DIScgiUrl">
    <vt:lpwstr>http://10.9.38.54:16200/cs/idcplg</vt:lpwstr>
  </property>
  <property fmtid="{D5CDD505-2E9C-101B-9397-08002B2CF9AE}" pid="6" name="DISdUser">
    <vt:lpwstr>weblogic</vt:lpwstr>
  </property>
  <property fmtid="{D5CDD505-2E9C-101B-9397-08002B2CF9AE}" pid="7" name="DISdID">
    <vt:lpwstr>26122797</vt:lpwstr>
  </property>
  <property fmtid="{D5CDD505-2E9C-101B-9397-08002B2CF9AE}" pid="8" name="DISidcName">
    <vt:lpwstr>BYD_UCM</vt:lpwstr>
  </property>
  <property fmtid="{D5CDD505-2E9C-101B-9397-08002B2CF9AE}" pid="9" name="DISTaskPaneUrl">
    <vt:lpwstr>http://10.9.38.54:16200/cs/idcplg?IdcService=DESKTOP_DOC_INFO&amp;dDocName=BYDPRO25840749&amp;dID=26122797&amp;ClientControlled=DocMan,taskpane&amp;coreContentOnly=1</vt:lpwstr>
  </property>
  <property fmtid="{D5CDD505-2E9C-101B-9397-08002B2CF9AE}" pid="10" name="ICV">
    <vt:lpwstr>C80643BF9A764AC682B2B3ADF6465AC3_13</vt:lpwstr>
  </property>
  <property fmtid="{D5CDD505-2E9C-101B-9397-08002B2CF9AE}" pid="11" name="KSOReadingLayout">
    <vt:bool>false</vt:bool>
  </property>
</Properties>
</file>