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zheng'bo'wen</author>
  </authors>
  <commentList>
    <comment ref="E8" authorId="0">
      <text>
        <r>
          <rPr>
            <b/>
            <sz val="9"/>
            <rFont val="宋体"/>
            <charset val="134"/>
          </rPr>
          <t>zheng'bo'wen:</t>
        </r>
        <r>
          <rPr>
            <sz val="9"/>
            <rFont val="宋体"/>
            <charset val="134"/>
          </rPr>
          <t xml:space="preserve">
2022/2/28</t>
        </r>
      </text>
    </comment>
    <comment ref="E11" authorId="0">
      <text>
        <r>
          <rPr>
            <b/>
            <sz val="9"/>
            <rFont val="宋体"/>
            <charset val="134"/>
          </rPr>
          <t>zheng'bo'wen:</t>
        </r>
        <r>
          <rPr>
            <sz val="9"/>
            <rFont val="宋体"/>
            <charset val="134"/>
          </rPr>
          <t xml:space="preserve">
2022/2/1</t>
        </r>
      </text>
    </comment>
  </commentList>
</comments>
</file>

<file path=xl/sharedStrings.xml><?xml version="1.0" encoding="utf-8"?>
<sst xmlns="http://schemas.openxmlformats.org/spreadsheetml/2006/main" count="124" uniqueCount="75">
  <si>
    <t>姓名</t>
  </si>
  <si>
    <t>部门</t>
  </si>
  <si>
    <t>岗位名称</t>
  </si>
  <si>
    <t>入职时间</t>
  </si>
  <si>
    <t>是否转正</t>
  </si>
  <si>
    <t>在职年限</t>
  </si>
  <si>
    <t>年终奖基数</t>
  </si>
  <si>
    <t>绩效系数</t>
  </si>
  <si>
    <t>工龄系数</t>
  </si>
  <si>
    <t>年终奖</t>
  </si>
  <si>
    <t>推荐</t>
  </si>
  <si>
    <t>左立峰</t>
  </si>
  <si>
    <t>总经办</t>
  </si>
  <si>
    <t>副总经理</t>
  </si>
  <si>
    <t>张雨丹</t>
  </si>
  <si>
    <t>财务部</t>
  </si>
  <si>
    <t>会计</t>
  </si>
  <si>
    <t>转正</t>
  </si>
  <si>
    <t>徐孟兰</t>
  </si>
  <si>
    <t>采购部</t>
  </si>
  <si>
    <t>采购部部长</t>
  </si>
  <si>
    <t>毛珊珊</t>
  </si>
  <si>
    <t>采购助理</t>
  </si>
  <si>
    <t>邱孟赏</t>
  </si>
  <si>
    <t>项目部</t>
  </si>
  <si>
    <t>项目主管</t>
  </si>
  <si>
    <t>欧阳鑫</t>
  </si>
  <si>
    <t>项目工程师</t>
  </si>
  <si>
    <t>贺杰</t>
  </si>
  <si>
    <t>华林</t>
  </si>
  <si>
    <t>项目部长</t>
  </si>
  <si>
    <t>吴旭娜</t>
  </si>
  <si>
    <t>项目助理</t>
  </si>
  <si>
    <t>肖紫微</t>
  </si>
  <si>
    <t>销售部</t>
  </si>
  <si>
    <t>销售工程师</t>
  </si>
  <si>
    <t>30%是4467</t>
  </si>
  <si>
    <t>袁丽</t>
  </si>
  <si>
    <t>商务部</t>
  </si>
  <si>
    <t>商务主管</t>
  </si>
  <si>
    <t>潘中群</t>
  </si>
  <si>
    <t>出纳</t>
  </si>
  <si>
    <t>刘颖慧</t>
  </si>
  <si>
    <t>商务报价</t>
  </si>
  <si>
    <t>郭丹婷</t>
  </si>
  <si>
    <t>综合管理部</t>
  </si>
  <si>
    <t>综合管理部部长</t>
  </si>
  <si>
    <t>洪文泽</t>
  </si>
  <si>
    <t>30%是9558</t>
  </si>
  <si>
    <t>加1W的大项目奖励</t>
  </si>
  <si>
    <t>黄敢</t>
  </si>
  <si>
    <t>配送司机</t>
  </si>
  <si>
    <t>曾琼</t>
  </si>
  <si>
    <t>徐欣</t>
  </si>
  <si>
    <t>沈亮</t>
  </si>
  <si>
    <t>技术主管</t>
  </si>
  <si>
    <t>刘代鹏</t>
  </si>
  <si>
    <t>技术支持</t>
  </si>
  <si>
    <t>刘识</t>
  </si>
  <si>
    <t>唐亚南</t>
  </si>
  <si>
    <t>李茜</t>
  </si>
  <si>
    <t>李凤</t>
  </si>
  <si>
    <t>项目经理</t>
  </si>
  <si>
    <t>梁文杰</t>
  </si>
  <si>
    <t xml:space="preserve">屹林达支付 </t>
  </si>
  <si>
    <t>张亚</t>
  </si>
  <si>
    <t>仓库文员</t>
  </si>
  <si>
    <t>祁梦玲</t>
  </si>
  <si>
    <t>周伟倩</t>
  </si>
  <si>
    <t>合计</t>
  </si>
  <si>
    <t>年终奖金及提成</t>
  </si>
  <si>
    <t>半年度优秀员工</t>
  </si>
  <si>
    <t>年度优秀员工</t>
  </si>
  <si>
    <t>项目奖励</t>
  </si>
  <si>
    <t>总金额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</si>
</sst>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18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18" applyNumberFormat="1" applyFont="1" applyFill="1" applyBorder="1" applyAlignment="1">
      <alignment horizontal="center" vertical="center" wrapText="1"/>
    </xf>
    <xf numFmtId="49" fontId="2" fillId="0" borderId="1" xfId="18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 wrapText="1"/>
    </xf>
    <xf numFmtId="176" fontId="4" fillId="2" borderId="1" xfId="45" applyNumberFormat="1" applyFont="1" applyFill="1" applyBorder="1" applyAlignment="1">
      <alignment horizontal="center" vertical="center" wrapText="1"/>
    </xf>
    <xf numFmtId="176" fontId="5" fillId="2" borderId="1" xfId="4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2" borderId="1" xfId="51" applyNumberFormat="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Border="1" applyAlignment="1">
      <alignment horizontal="center" vertical="center" wrapText="1"/>
    </xf>
    <xf numFmtId="14" fontId="4" fillId="2" borderId="1" xfId="45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6" fillId="0" borderId="1" xfId="18" applyNumberFormat="1" applyFont="1" applyFill="1" applyBorder="1" applyAlignment="1">
      <alignment horizontal="center" vertical="center" wrapText="1"/>
    </xf>
    <xf numFmtId="49" fontId="6" fillId="0" borderId="1" xfId="18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1" xfId="0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388620</xdr:colOff>
      <xdr:row>30</xdr:row>
      <xdr:rowOff>79375</xdr:rowOff>
    </xdr:from>
    <xdr:to>
      <xdr:col>15</xdr:col>
      <xdr:colOff>93345</xdr:colOff>
      <xdr:row>35</xdr:row>
      <xdr:rowOff>114300</xdr:rowOff>
    </xdr:to>
    <xdr:pic>
      <xdr:nvPicPr>
        <xdr:cNvPr id="2" name="图片 1" descr="52c7ff7aa5d353674c8d855e7a5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46815" y="7178675"/>
          <a:ext cx="2364105" cy="118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A1" sqref="$A1:$XFD1048576"/>
    </sheetView>
  </sheetViews>
  <sheetFormatPr defaultColWidth="8.725" defaultRowHeight="13.5"/>
  <cols>
    <col min="1" max="1" width="8.725" style="1"/>
    <col min="2" max="2" width="11.5416666666667" style="1" customWidth="1"/>
    <col min="3" max="3" width="17.275" style="1" customWidth="1"/>
    <col min="4" max="4" width="14.4583333333333" style="1" customWidth="1"/>
    <col min="5" max="6" width="14.5416666666667" style="1" customWidth="1"/>
    <col min="7" max="7" width="12.6333333333333" style="2" customWidth="1"/>
    <col min="8" max="8" width="11.0916666666667" style="2" customWidth="1"/>
    <col min="9" max="9" width="16" style="2" customWidth="1"/>
    <col min="10" max="10" width="14.275" style="2" customWidth="1"/>
    <col min="11" max="16384" width="8.725" style="1"/>
  </cols>
  <sheetData>
    <row r="1" s="1" customFormat="1" spans="1:11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5" t="s">
        <v>7</v>
      </c>
      <c r="I1" s="22" t="s">
        <v>8</v>
      </c>
      <c r="J1" s="23" t="s">
        <v>9</v>
      </c>
      <c r="K1" s="2" t="s">
        <v>10</v>
      </c>
    </row>
    <row r="2" s="1" customFormat="1" spans="1:11">
      <c r="A2" s="3"/>
      <c r="B2" s="4"/>
      <c r="C2" s="3"/>
      <c r="D2" s="3"/>
      <c r="E2" s="3"/>
      <c r="F2" s="3"/>
      <c r="G2" s="5"/>
      <c r="H2" s="5"/>
      <c r="I2" s="24"/>
      <c r="J2" s="23"/>
      <c r="K2" s="2"/>
    </row>
    <row r="3" s="1" customFormat="1" ht="19" customHeight="1" spans="1:10">
      <c r="A3" s="6" t="s">
        <v>11</v>
      </c>
      <c r="B3" s="7" t="s">
        <v>12</v>
      </c>
      <c r="C3" s="8" t="s">
        <v>13</v>
      </c>
      <c r="D3" s="9"/>
      <c r="E3" s="9"/>
      <c r="F3" s="9"/>
      <c r="G3" s="5"/>
      <c r="H3" s="5"/>
      <c r="I3" s="5"/>
      <c r="J3" s="5"/>
    </row>
    <row r="4" s="1" customFormat="1" ht="19" customHeight="1" spans="1:11">
      <c r="A4" s="6" t="s">
        <v>14</v>
      </c>
      <c r="B4" s="7" t="s">
        <v>15</v>
      </c>
      <c r="C4" s="8" t="s">
        <v>16</v>
      </c>
      <c r="D4" s="10">
        <v>44264</v>
      </c>
      <c r="E4" s="11" t="s">
        <v>17</v>
      </c>
      <c r="F4" s="9" t="str">
        <f ca="1" t="shared" ref="F4:F26" si="0">DATEDIF(D4,TODAY(),"y")&amp;"年"&amp;DATEDIF(D4,TODAY(),"ym")&amp;"个月"</f>
        <v>1年10个月</v>
      </c>
      <c r="G4" s="5">
        <v>3500</v>
      </c>
      <c r="H4" s="5">
        <v>1.2</v>
      </c>
      <c r="I4" s="5">
        <f>21/12</f>
        <v>1.75</v>
      </c>
      <c r="J4" s="5">
        <f t="shared" ref="J4:J26" si="1">G4*H4*I4</f>
        <v>7350</v>
      </c>
      <c r="K4" s="1">
        <v>8000</v>
      </c>
    </row>
    <row r="5" s="1" customFormat="1" ht="19" customHeight="1" spans="1:10">
      <c r="A5" s="6" t="s">
        <v>18</v>
      </c>
      <c r="B5" s="7" t="s">
        <v>19</v>
      </c>
      <c r="C5" s="12" t="s">
        <v>20</v>
      </c>
      <c r="D5" s="13">
        <v>42088.3</v>
      </c>
      <c r="E5" s="13" t="s">
        <v>17</v>
      </c>
      <c r="F5" s="9" t="str">
        <f ca="1" t="shared" si="0"/>
        <v>7年9个月</v>
      </c>
      <c r="G5" s="5"/>
      <c r="H5" s="5"/>
      <c r="I5" s="5"/>
      <c r="J5" s="5"/>
    </row>
    <row r="6" s="1" customFormat="1" ht="19" customHeight="1" spans="1:11">
      <c r="A6" s="6" t="s">
        <v>21</v>
      </c>
      <c r="B6" s="7" t="s">
        <v>19</v>
      </c>
      <c r="C6" s="14" t="s">
        <v>22</v>
      </c>
      <c r="D6" s="10">
        <v>44447</v>
      </c>
      <c r="E6" s="10" t="s">
        <v>17</v>
      </c>
      <c r="F6" s="9" t="str">
        <f ca="1" t="shared" si="0"/>
        <v>1年4个月</v>
      </c>
      <c r="G6" s="5">
        <v>3500</v>
      </c>
      <c r="H6" s="5">
        <v>1.2</v>
      </c>
      <c r="I6" s="5">
        <f>15/12</f>
        <v>1.25</v>
      </c>
      <c r="J6" s="5">
        <f t="shared" si="1"/>
        <v>5250</v>
      </c>
      <c r="K6" s="1">
        <v>5000</v>
      </c>
    </row>
    <row r="7" s="1" customFormat="1" ht="19" customHeight="1" spans="1:11">
      <c r="A7" s="6" t="s">
        <v>23</v>
      </c>
      <c r="B7" s="7" t="s">
        <v>24</v>
      </c>
      <c r="C7" s="14" t="s">
        <v>25</v>
      </c>
      <c r="D7" s="9">
        <v>43102</v>
      </c>
      <c r="E7" s="9" t="s">
        <v>17</v>
      </c>
      <c r="F7" s="9" t="str">
        <f ca="1" t="shared" si="0"/>
        <v>5年0个月</v>
      </c>
      <c r="G7" s="5"/>
      <c r="H7" s="5"/>
      <c r="I7" s="5"/>
      <c r="J7" s="5">
        <f t="shared" si="1"/>
        <v>0</v>
      </c>
      <c r="K7" s="1">
        <v>32000</v>
      </c>
    </row>
    <row r="8" s="1" customFormat="1" ht="19" customHeight="1" spans="1:11">
      <c r="A8" s="6" t="s">
        <v>26</v>
      </c>
      <c r="B8" s="7" t="s">
        <v>24</v>
      </c>
      <c r="C8" s="8" t="s">
        <v>27</v>
      </c>
      <c r="D8" s="9">
        <v>44529</v>
      </c>
      <c r="E8" s="9" t="s">
        <v>17</v>
      </c>
      <c r="F8" s="9" t="str">
        <f ca="1" t="shared" si="0"/>
        <v>1年1个月</v>
      </c>
      <c r="G8" s="5"/>
      <c r="H8" s="5"/>
      <c r="I8" s="5"/>
      <c r="J8" s="5">
        <f t="shared" si="1"/>
        <v>0</v>
      </c>
      <c r="K8" s="1">
        <v>10000</v>
      </c>
    </row>
    <row r="9" s="1" customFormat="1" ht="19" customHeight="1" spans="1:11">
      <c r="A9" s="6" t="s">
        <v>28</v>
      </c>
      <c r="B9" s="7" t="s">
        <v>24</v>
      </c>
      <c r="C9" s="14" t="s">
        <v>27</v>
      </c>
      <c r="D9" s="13">
        <v>43766</v>
      </c>
      <c r="E9" s="13" t="s">
        <v>17</v>
      </c>
      <c r="F9" s="9" t="str">
        <f ca="1" t="shared" si="0"/>
        <v>3年2个月</v>
      </c>
      <c r="G9" s="5"/>
      <c r="H9" s="5"/>
      <c r="I9" s="5"/>
      <c r="J9" s="5">
        <f t="shared" si="1"/>
        <v>0</v>
      </c>
      <c r="K9" s="1">
        <v>20000</v>
      </c>
    </row>
    <row r="10" s="1" customFormat="1" ht="19" customHeight="1" spans="1:11">
      <c r="A10" s="6" t="s">
        <v>29</v>
      </c>
      <c r="B10" s="7" t="s">
        <v>24</v>
      </c>
      <c r="C10" s="14" t="s">
        <v>30</v>
      </c>
      <c r="D10" s="13">
        <v>44613</v>
      </c>
      <c r="E10" s="13" t="s">
        <v>17</v>
      </c>
      <c r="F10" s="9" t="str">
        <f ca="1" t="shared" si="0"/>
        <v>0年10个月</v>
      </c>
      <c r="G10" s="5"/>
      <c r="H10" s="5"/>
      <c r="I10" s="5"/>
      <c r="J10" s="5">
        <f t="shared" si="1"/>
        <v>0</v>
      </c>
      <c r="K10" s="1">
        <v>32000</v>
      </c>
    </row>
    <row r="11" s="1" customFormat="1" ht="19" customHeight="1" spans="1:11">
      <c r="A11" s="15" t="s">
        <v>31</v>
      </c>
      <c r="B11" s="16" t="s">
        <v>24</v>
      </c>
      <c r="C11" s="8" t="s">
        <v>32</v>
      </c>
      <c r="D11" s="17">
        <v>44543</v>
      </c>
      <c r="E11" s="10" t="s">
        <v>17</v>
      </c>
      <c r="F11" s="9" t="str">
        <f ca="1" t="shared" si="0"/>
        <v>1年1个月</v>
      </c>
      <c r="G11" s="5"/>
      <c r="H11" s="5"/>
      <c r="I11" s="5"/>
      <c r="J11" s="5">
        <f t="shared" si="1"/>
        <v>0</v>
      </c>
      <c r="K11" s="25">
        <v>16800</v>
      </c>
    </row>
    <row r="12" s="1" customFormat="1" ht="19" customHeight="1" spans="1:12">
      <c r="A12" s="6" t="s">
        <v>33</v>
      </c>
      <c r="B12" s="7" t="s">
        <v>34</v>
      </c>
      <c r="C12" s="8" t="s">
        <v>35</v>
      </c>
      <c r="D12" s="13">
        <v>44348</v>
      </c>
      <c r="E12" s="13" t="s">
        <v>17</v>
      </c>
      <c r="F12" s="9" t="str">
        <f ca="1" t="shared" si="0"/>
        <v>1年7个月</v>
      </c>
      <c r="G12" s="5"/>
      <c r="H12" s="5"/>
      <c r="I12" s="5"/>
      <c r="J12" s="5">
        <f t="shared" si="1"/>
        <v>0</v>
      </c>
      <c r="K12" s="25">
        <v>5000</v>
      </c>
      <c r="L12" s="1" t="s">
        <v>36</v>
      </c>
    </row>
    <row r="13" s="1" customFormat="1" ht="19" customHeight="1" spans="1:11">
      <c r="A13" s="6" t="s">
        <v>37</v>
      </c>
      <c r="B13" s="7" t="s">
        <v>38</v>
      </c>
      <c r="C13" s="8" t="s">
        <v>39</v>
      </c>
      <c r="D13" s="13">
        <v>43586</v>
      </c>
      <c r="E13" s="13" t="s">
        <v>17</v>
      </c>
      <c r="F13" s="9" t="str">
        <f ca="1" t="shared" si="0"/>
        <v>3年8个月</v>
      </c>
      <c r="G13" s="5">
        <v>4900</v>
      </c>
      <c r="H13" s="5">
        <v>1.2</v>
      </c>
      <c r="I13" s="5">
        <v>3</v>
      </c>
      <c r="J13" s="5">
        <f t="shared" si="1"/>
        <v>17640</v>
      </c>
      <c r="K13" s="25">
        <v>20000</v>
      </c>
    </row>
    <row r="14" s="1" customFormat="1" ht="19" customHeight="1" spans="1:11">
      <c r="A14" s="15" t="s">
        <v>40</v>
      </c>
      <c r="B14" s="7" t="s">
        <v>15</v>
      </c>
      <c r="C14" s="18" t="s">
        <v>41</v>
      </c>
      <c r="D14" s="10">
        <v>44385</v>
      </c>
      <c r="E14" s="10" t="s">
        <v>17</v>
      </c>
      <c r="F14" s="9" t="str">
        <f ca="1" t="shared" si="0"/>
        <v>1年6个月</v>
      </c>
      <c r="G14" s="5">
        <v>3500</v>
      </c>
      <c r="H14" s="5">
        <v>1.2</v>
      </c>
      <c r="I14" s="5">
        <v>1.4</v>
      </c>
      <c r="J14" s="5">
        <f t="shared" si="1"/>
        <v>5880</v>
      </c>
      <c r="K14" s="25">
        <v>6000</v>
      </c>
    </row>
    <row r="15" s="1" customFormat="1" ht="19" customHeight="1" spans="1:11">
      <c r="A15" s="6" t="s">
        <v>42</v>
      </c>
      <c r="B15" s="7" t="s">
        <v>38</v>
      </c>
      <c r="C15" s="8" t="s">
        <v>43</v>
      </c>
      <c r="D15" s="11">
        <v>42485</v>
      </c>
      <c r="E15" s="11" t="s">
        <v>17</v>
      </c>
      <c r="F15" s="9" t="str">
        <f ca="1" t="shared" si="0"/>
        <v>6年8个月</v>
      </c>
      <c r="G15" s="5">
        <v>4060</v>
      </c>
      <c r="H15" s="5">
        <v>1</v>
      </c>
      <c r="I15" s="5">
        <v>3</v>
      </c>
      <c r="J15" s="5">
        <f t="shared" si="1"/>
        <v>12180</v>
      </c>
      <c r="K15" s="25">
        <v>12000</v>
      </c>
    </row>
    <row r="16" s="1" customFormat="1" ht="19" customHeight="1" spans="1:11">
      <c r="A16" s="6" t="s">
        <v>44</v>
      </c>
      <c r="B16" s="7" t="s">
        <v>45</v>
      </c>
      <c r="C16" s="8" t="s">
        <v>46</v>
      </c>
      <c r="D16" s="11">
        <v>44613</v>
      </c>
      <c r="E16" s="11" t="s">
        <v>17</v>
      </c>
      <c r="F16" s="9" t="str">
        <f ca="1" t="shared" si="0"/>
        <v>0年10个月</v>
      </c>
      <c r="G16" s="5">
        <v>5880</v>
      </c>
      <c r="H16" s="5">
        <v>1.2</v>
      </c>
      <c r="I16" s="5">
        <v>0.83</v>
      </c>
      <c r="J16" s="5">
        <f t="shared" si="1"/>
        <v>5856.48</v>
      </c>
      <c r="K16" s="25">
        <v>6000</v>
      </c>
    </row>
    <row r="17" s="1" customFormat="1" ht="19" customHeight="1" spans="1:13">
      <c r="A17" s="19" t="s">
        <v>47</v>
      </c>
      <c r="B17" s="20" t="s">
        <v>34</v>
      </c>
      <c r="C17" s="21" t="s">
        <v>35</v>
      </c>
      <c r="D17" s="13">
        <v>44713</v>
      </c>
      <c r="E17" s="13" t="s">
        <v>17</v>
      </c>
      <c r="F17" s="9" t="str">
        <f ca="1" t="shared" si="0"/>
        <v>0年7个月</v>
      </c>
      <c r="G17" s="5"/>
      <c r="H17" s="5"/>
      <c r="I17" s="5"/>
      <c r="J17" s="5">
        <f t="shared" si="1"/>
        <v>0</v>
      </c>
      <c r="K17" s="25">
        <v>20000</v>
      </c>
      <c r="L17" s="1" t="s">
        <v>48</v>
      </c>
      <c r="M17" s="1" t="s">
        <v>49</v>
      </c>
    </row>
    <row r="18" s="1" customFormat="1" ht="19" customHeight="1" spans="1:11">
      <c r="A18" s="19" t="s">
        <v>50</v>
      </c>
      <c r="B18" s="20" t="s">
        <v>34</v>
      </c>
      <c r="C18" s="21" t="s">
        <v>51</v>
      </c>
      <c r="D18" s="13">
        <v>44725</v>
      </c>
      <c r="E18" s="13" t="s">
        <v>17</v>
      </c>
      <c r="F18" s="9" t="str">
        <f ca="1" t="shared" si="0"/>
        <v>0年7个月</v>
      </c>
      <c r="G18" s="5">
        <v>3150</v>
      </c>
      <c r="H18" s="5">
        <v>1</v>
      </c>
      <c r="I18" s="5">
        <v>0.5</v>
      </c>
      <c r="J18" s="5">
        <f t="shared" si="1"/>
        <v>1575</v>
      </c>
      <c r="K18" s="25">
        <v>1600</v>
      </c>
    </row>
    <row r="19" s="1" customFormat="1" ht="19" customHeight="1" spans="1:11">
      <c r="A19" s="19" t="s">
        <v>52</v>
      </c>
      <c r="B19" s="20" t="s">
        <v>34</v>
      </c>
      <c r="C19" s="21" t="s">
        <v>43</v>
      </c>
      <c r="D19" s="13">
        <v>44732</v>
      </c>
      <c r="E19" s="13" t="s">
        <v>17</v>
      </c>
      <c r="F19" s="9" t="str">
        <f ca="1" t="shared" si="0"/>
        <v>0年6个月</v>
      </c>
      <c r="G19" s="5">
        <v>3150</v>
      </c>
      <c r="H19" s="5">
        <v>1</v>
      </c>
      <c r="I19" s="5">
        <v>0.5</v>
      </c>
      <c r="J19" s="5">
        <f t="shared" si="1"/>
        <v>1575</v>
      </c>
      <c r="K19" s="25">
        <v>1600</v>
      </c>
    </row>
    <row r="20" s="1" customFormat="1" ht="19" customHeight="1" spans="1:11">
      <c r="A20" s="19" t="s">
        <v>53</v>
      </c>
      <c r="B20" s="20" t="s">
        <v>34</v>
      </c>
      <c r="C20" s="21" t="s">
        <v>43</v>
      </c>
      <c r="D20" s="13">
        <v>44732</v>
      </c>
      <c r="E20" s="13" t="s">
        <v>17</v>
      </c>
      <c r="F20" s="9" t="str">
        <f ca="1" t="shared" si="0"/>
        <v>0年6个月</v>
      </c>
      <c r="G20" s="5">
        <v>3150</v>
      </c>
      <c r="H20" s="5">
        <v>1</v>
      </c>
      <c r="I20" s="5">
        <v>0.5</v>
      </c>
      <c r="J20" s="5">
        <f t="shared" si="1"/>
        <v>1575</v>
      </c>
      <c r="K20" s="25">
        <v>1600</v>
      </c>
    </row>
    <row r="21" s="1" customFormat="1" ht="19" customHeight="1" spans="1:11">
      <c r="A21" s="19" t="s">
        <v>54</v>
      </c>
      <c r="B21" s="20" t="s">
        <v>34</v>
      </c>
      <c r="C21" s="21" t="s">
        <v>55</v>
      </c>
      <c r="D21" s="13">
        <v>44732</v>
      </c>
      <c r="E21" s="13" t="s">
        <v>17</v>
      </c>
      <c r="F21" s="9" t="str">
        <f ca="1" t="shared" si="0"/>
        <v>0年6个月</v>
      </c>
      <c r="G21" s="5">
        <v>5600</v>
      </c>
      <c r="H21" s="5">
        <v>1.2</v>
      </c>
      <c r="I21" s="5">
        <v>0.5</v>
      </c>
      <c r="J21" s="5">
        <f t="shared" si="1"/>
        <v>3360</v>
      </c>
      <c r="K21" s="25">
        <v>5000</v>
      </c>
    </row>
    <row r="22" s="1" customFormat="1" ht="19" customHeight="1" spans="1:11">
      <c r="A22" s="19" t="s">
        <v>56</v>
      </c>
      <c r="B22" s="20" t="s">
        <v>34</v>
      </c>
      <c r="C22" s="21" t="s">
        <v>57</v>
      </c>
      <c r="D22" s="13">
        <v>44739</v>
      </c>
      <c r="E22" s="13" t="s">
        <v>17</v>
      </c>
      <c r="F22" s="9" t="str">
        <f ca="1" t="shared" si="0"/>
        <v>0年6个月</v>
      </c>
      <c r="G22" s="5">
        <v>2800</v>
      </c>
      <c r="H22" s="5">
        <v>1</v>
      </c>
      <c r="I22" s="5">
        <v>0.5</v>
      </c>
      <c r="J22" s="5">
        <f t="shared" si="1"/>
        <v>1400</v>
      </c>
      <c r="K22" s="25">
        <v>2000</v>
      </c>
    </row>
    <row r="23" s="1" customFormat="1" ht="19" customHeight="1" spans="1:11">
      <c r="A23" s="19" t="s">
        <v>58</v>
      </c>
      <c r="B23" s="20" t="s">
        <v>19</v>
      </c>
      <c r="C23" s="21" t="s">
        <v>22</v>
      </c>
      <c r="D23" s="13">
        <v>44774</v>
      </c>
      <c r="E23" s="13" t="s">
        <v>17</v>
      </c>
      <c r="F23" s="9" t="str">
        <f ca="1" t="shared" si="0"/>
        <v>0年5个月</v>
      </c>
      <c r="G23" s="5">
        <v>3010</v>
      </c>
      <c r="H23" s="5">
        <v>1</v>
      </c>
      <c r="I23" s="5">
        <v>0.33</v>
      </c>
      <c r="J23" s="5">
        <f t="shared" si="1"/>
        <v>993.3</v>
      </c>
      <c r="K23" s="25">
        <v>1000</v>
      </c>
    </row>
    <row r="24" s="1" customFormat="1" ht="19" customHeight="1" spans="1:11">
      <c r="A24" s="19" t="s">
        <v>59</v>
      </c>
      <c r="B24" s="20" t="s">
        <v>24</v>
      </c>
      <c r="C24" s="21" t="s">
        <v>27</v>
      </c>
      <c r="D24" s="13">
        <v>44824</v>
      </c>
      <c r="E24" s="13" t="s">
        <v>17</v>
      </c>
      <c r="F24" s="9" t="str">
        <f ca="1" t="shared" si="0"/>
        <v>0年3个月</v>
      </c>
      <c r="G24" s="5"/>
      <c r="H24" s="5"/>
      <c r="I24" s="5"/>
      <c r="J24" s="5">
        <f t="shared" si="1"/>
        <v>0</v>
      </c>
      <c r="K24" s="25">
        <v>2000</v>
      </c>
    </row>
    <row r="25" s="1" customFormat="1" ht="19" customHeight="1" spans="1:11">
      <c r="A25" s="19" t="s">
        <v>60</v>
      </c>
      <c r="B25" s="20" t="s">
        <v>24</v>
      </c>
      <c r="C25" s="21" t="s">
        <v>32</v>
      </c>
      <c r="D25" s="13">
        <v>44846</v>
      </c>
      <c r="E25" s="13"/>
      <c r="F25" s="9" t="str">
        <f ca="1" t="shared" si="0"/>
        <v>0年3个月</v>
      </c>
      <c r="G25" s="5"/>
      <c r="H25" s="5"/>
      <c r="I25" s="5"/>
      <c r="J25" s="5">
        <f t="shared" si="1"/>
        <v>0</v>
      </c>
      <c r="K25" s="25">
        <v>2000</v>
      </c>
    </row>
    <row r="26" s="1" customFormat="1" ht="19" customHeight="1" spans="1:11">
      <c r="A26" s="19" t="s">
        <v>61</v>
      </c>
      <c r="B26" s="20" t="s">
        <v>24</v>
      </c>
      <c r="C26" s="21" t="s">
        <v>62</v>
      </c>
      <c r="D26" s="13">
        <v>44859</v>
      </c>
      <c r="E26" s="13"/>
      <c r="F26" s="9" t="str">
        <f ca="1" t="shared" si="0"/>
        <v>0年2个月</v>
      </c>
      <c r="G26" s="5"/>
      <c r="H26" s="5"/>
      <c r="I26" s="5"/>
      <c r="J26" s="5">
        <f t="shared" si="1"/>
        <v>0</v>
      </c>
      <c r="K26" s="25">
        <v>0</v>
      </c>
    </row>
    <row r="27" s="1" customFormat="1" ht="19" customHeight="1" spans="1:12">
      <c r="A27" s="19" t="s">
        <v>63</v>
      </c>
      <c r="B27" s="20"/>
      <c r="C27" s="21"/>
      <c r="D27" s="13"/>
      <c r="E27" s="13"/>
      <c r="F27" s="9"/>
      <c r="G27" s="5"/>
      <c r="H27" s="5"/>
      <c r="I27" s="5"/>
      <c r="J27" s="5"/>
      <c r="K27" s="25">
        <v>1000</v>
      </c>
      <c r="L27" s="26" t="s">
        <v>64</v>
      </c>
    </row>
    <row r="28" s="1" customFormat="1" ht="19" customHeight="1" spans="1:11">
      <c r="A28" s="19" t="s">
        <v>65</v>
      </c>
      <c r="B28" s="20" t="s">
        <v>38</v>
      </c>
      <c r="C28" s="21" t="s">
        <v>66</v>
      </c>
      <c r="D28" s="13">
        <v>44866</v>
      </c>
      <c r="E28" s="13"/>
      <c r="F28" s="9" t="str">
        <f ca="1" t="shared" ref="F28:F30" si="2">DATEDIF(D28,TODAY(),"y")&amp;"年"&amp;DATEDIF(D28,TODAY(),"ym")&amp;"个月"</f>
        <v>0年2个月</v>
      </c>
      <c r="G28" s="5"/>
      <c r="H28" s="5"/>
      <c r="I28" s="5"/>
      <c r="J28" s="5">
        <f t="shared" ref="J28:J30" si="3">G28*H28*I28</f>
        <v>0</v>
      </c>
      <c r="K28" s="25">
        <v>500</v>
      </c>
    </row>
    <row r="29" s="1" customFormat="1" ht="19" customHeight="1" spans="1:11">
      <c r="A29" s="19" t="s">
        <v>67</v>
      </c>
      <c r="B29" s="20" t="s">
        <v>34</v>
      </c>
      <c r="C29" s="21" t="s">
        <v>35</v>
      </c>
      <c r="D29" s="13">
        <v>44879</v>
      </c>
      <c r="E29" s="13"/>
      <c r="F29" s="9" t="str">
        <f ca="1" t="shared" si="2"/>
        <v>0年2个月</v>
      </c>
      <c r="G29" s="5"/>
      <c r="H29" s="5"/>
      <c r="I29" s="5"/>
      <c r="J29" s="5">
        <f t="shared" si="3"/>
        <v>0</v>
      </c>
      <c r="K29" s="25">
        <v>500</v>
      </c>
    </row>
    <row r="30" s="1" customFormat="1" ht="19" customHeight="1" spans="1:11">
      <c r="A30" s="19" t="s">
        <v>68</v>
      </c>
      <c r="B30" s="20" t="s">
        <v>38</v>
      </c>
      <c r="C30" s="21" t="s">
        <v>43</v>
      </c>
      <c r="D30" s="13">
        <v>44907</v>
      </c>
      <c r="E30" s="13"/>
      <c r="F30" s="9" t="str">
        <f ca="1" t="shared" si="2"/>
        <v>0年1个月</v>
      </c>
      <c r="G30" s="5"/>
      <c r="H30" s="5"/>
      <c r="I30" s="5"/>
      <c r="J30" s="5">
        <f t="shared" si="3"/>
        <v>0</v>
      </c>
      <c r="K30" s="1">
        <v>200</v>
      </c>
    </row>
    <row r="31" s="1" customFormat="1" ht="25" customHeight="1" spans="1:11">
      <c r="A31" s="5" t="s">
        <v>69</v>
      </c>
      <c r="B31" s="5"/>
      <c r="C31" s="5"/>
      <c r="D31" s="5"/>
      <c r="E31" s="5"/>
      <c r="F31" s="5"/>
      <c r="G31" s="5"/>
      <c r="H31" s="5"/>
      <c r="I31" s="5"/>
      <c r="J31" s="5">
        <f>SUM(J3:J30)</f>
        <v>64634.78</v>
      </c>
      <c r="K31" s="5">
        <f>SUM(K3:K30)</f>
        <v>211800</v>
      </c>
    </row>
    <row r="32" s="1" customFormat="1" ht="25" customHeight="1" spans="1:11">
      <c r="A32" s="2"/>
      <c r="B32" s="2"/>
      <c r="C32" s="2"/>
      <c r="D32" s="2"/>
      <c r="E32" s="2"/>
      <c r="F32" s="2"/>
      <c r="G32" s="2"/>
      <c r="H32" s="2"/>
      <c r="I32" s="5" t="s">
        <v>70</v>
      </c>
      <c r="J32" s="5"/>
      <c r="K32" s="5">
        <v>211800</v>
      </c>
    </row>
    <row r="33" s="1" customFormat="1" spans="7:11">
      <c r="G33" s="2"/>
      <c r="H33" s="2"/>
      <c r="I33" s="5" t="s">
        <v>71</v>
      </c>
      <c r="J33" s="5"/>
      <c r="K33" s="5">
        <v>2400</v>
      </c>
    </row>
    <row r="34" s="1" customFormat="1" spans="7:11">
      <c r="G34" s="2"/>
      <c r="H34" s="2"/>
      <c r="I34" s="5" t="s">
        <v>72</v>
      </c>
      <c r="J34" s="5"/>
      <c r="K34" s="5">
        <v>2000</v>
      </c>
    </row>
    <row r="35" s="1" customFormat="1" spans="7:11">
      <c r="G35" s="2"/>
      <c r="H35" s="2"/>
      <c r="I35" s="5" t="s">
        <v>73</v>
      </c>
      <c r="J35" s="5"/>
      <c r="K35" s="5">
        <v>7000</v>
      </c>
    </row>
    <row r="36" s="1" customFormat="1" spans="7:11">
      <c r="G36" s="2"/>
      <c r="H36" s="2"/>
      <c r="I36" s="5" t="s">
        <v>74</v>
      </c>
      <c r="J36" s="5"/>
      <c r="K36" s="27">
        <f>SUM(K32:K35)-K27</f>
        <v>222200</v>
      </c>
    </row>
  </sheetData>
  <mergeCells count="12">
    <mergeCell ref="A31:H3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">
    <dataValidation type="list" allowBlank="1" showInputMessage="1" showErrorMessage="1" sqref="E7 E8 E16 E1:E2 E3:E6 E9:E15">
      <formula1>"转正"</formula1>
    </dataValidation>
  </dataValidation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2023-01-17T06:35:57Z</dcterms:created>
  <dcterms:modified xsi:type="dcterms:W3CDTF">2023-01-17T06:36:16Z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0726B7B0EBEB4F2085A9827A5CE060D2</vt:lpwstr>
  </property>
  <property fmtid="{D5CDD505-2E9C-101B-9397-08002B2CF9AE}" pid="3" name="KSOProductBuildVer">
    <vt:lpwstr>2052-11.1.0.13703</vt:lpwstr>
  </property>
</Properties>
</file>