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验收表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K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1740米按2.5结算</t>
        </r>
      </text>
    </comment>
  </commentList>
</comments>
</file>

<file path=xl/sharedStrings.xml><?xml version="1.0" encoding="utf-8"?>
<sst xmlns="http://schemas.openxmlformats.org/spreadsheetml/2006/main" count="222" uniqueCount="115">
  <si>
    <t>序号</t>
  </si>
  <si>
    <t>物料名称</t>
  </si>
  <si>
    <t>品牌</t>
  </si>
  <si>
    <t>型号</t>
  </si>
  <si>
    <t>单位</t>
  </si>
  <si>
    <t>数量</t>
  </si>
  <si>
    <t>施工单价</t>
  </si>
  <si>
    <t>施工金额</t>
  </si>
  <si>
    <t>进度款工程数量</t>
  </si>
  <si>
    <t>结算金额</t>
  </si>
  <si>
    <t>验收工程数量</t>
  </si>
  <si>
    <t>合计工程量</t>
  </si>
  <si>
    <t>合计金额</t>
  </si>
  <si>
    <t>谢师傅提供工程量</t>
  </si>
  <si>
    <t>物流8号</t>
  </si>
  <si>
    <t>底盒面板</t>
  </si>
  <si>
    <t>DLINK</t>
  </si>
  <si>
    <t>4 口 86 面板_带防尘门</t>
  </si>
  <si>
    <t>个</t>
  </si>
  <si>
    <t>工作名称</t>
  </si>
  <si>
    <t>项目总计数量</t>
  </si>
  <si>
    <t>单价</t>
  </si>
  <si>
    <t>合计</t>
  </si>
  <si>
    <t>网络模块</t>
  </si>
  <si>
    <t>网络模块_六类_不带防尘门</t>
  </si>
  <si>
    <t>桥架安装</t>
  </si>
  <si>
    <t>网络水晶头</t>
  </si>
  <si>
    <t>RJ45_8 芯_千兆-六类非屏蔽型</t>
  </si>
  <si>
    <t>生产AP安装</t>
  </si>
  <si>
    <t>网线</t>
  </si>
  <si>
    <t>网线_超六类_非屏蔽 UTP_305m</t>
  </si>
  <si>
    <t>箱</t>
  </si>
  <si>
    <t>办公AP安装</t>
  </si>
  <si>
    <t>理线架</t>
  </si>
  <si>
    <t>六类金属理线架_1U</t>
  </si>
  <si>
    <t>生产
网络布线</t>
  </si>
  <si>
    <t>光纤接续单元盒</t>
  </si>
  <si>
    <t>日海</t>
  </si>
  <si>
    <t>3U 带 4 个熔接盘_48 口</t>
  </si>
  <si>
    <t>办公
网络布线</t>
  </si>
  <si>
    <t>2U 带 2 个熔接盘_24 口</t>
  </si>
  <si>
    <t>配线架模块</t>
  </si>
  <si>
    <t>网络机柜</t>
  </si>
  <si>
    <t>图腾</t>
  </si>
  <si>
    <t>2.2M</t>
  </si>
  <si>
    <t>面板模块</t>
  </si>
  <si>
    <t>12U 壁挂式</t>
  </si>
  <si>
    <t>台</t>
  </si>
  <si>
    <t>网络跳线
制作</t>
  </si>
  <si>
    <t>光纤</t>
  </si>
  <si>
    <t>烽火</t>
  </si>
  <si>
    <t>12 芯室外层绞式轻铠单模光缆</t>
  </si>
  <si>
    <t>米</t>
  </si>
  <si>
    <t>交换机
安装</t>
  </si>
  <si>
    <t>桥架</t>
  </si>
  <si>
    <t>亚明</t>
  </si>
  <si>
    <t>100*100*2.0*6M国际桥架</t>
  </si>
  <si>
    <t>机柜安装</t>
  </si>
  <si>
    <t>100*100*1.2*2M国标桥架</t>
  </si>
  <si>
    <t>室内光缆</t>
  </si>
  <si>
    <t>PVC线管</t>
  </si>
  <si>
    <t>联塑</t>
  </si>
  <si>
    <t>25规格线管</t>
  </si>
  <si>
    <t>室外光缆</t>
  </si>
  <si>
    <t>凿槽及修复</t>
  </si>
  <si>
    <t>1、凿槽、刨沟(混凝土结构)（宽70*深70mm以内）；2、沟槽修补 尺寸(宽70*深70mm)(限10米以内)</t>
  </si>
  <si>
    <t>批</t>
  </si>
  <si>
    <t>光纤熔接</t>
  </si>
  <si>
    <t>地面开挖及恢复</t>
  </si>
  <si>
    <t>开挖及修复（宽500*深500mm）以内，含恢复包括但不限于用于恢复的水泥、沙子等（限10米以内）</t>
  </si>
  <si>
    <t>线管</t>
  </si>
  <si>
    <t>弱电井进楼管道敷设</t>
  </si>
  <si>
    <t>管道敷设、通信手井修复，含扩孔恢复等（限10米以内）</t>
  </si>
  <si>
    <t>补</t>
  </si>
  <si>
    <t>机柜PDU安装</t>
  </si>
  <si>
    <t>机柜PDU</t>
  </si>
  <si>
    <t>MENNEKES\威腾源</t>
  </si>
  <si>
    <t>1U 6位及以上10A带1.5M线缆3角插头</t>
  </si>
  <si>
    <t>芯</t>
  </si>
  <si>
    <t>人工费用</t>
  </si>
  <si>
    <t>从配线间到用户桌面的布线（办公区）</t>
  </si>
  <si>
    <t>从配线间到用户桌面的布线（工厂区）</t>
  </si>
  <si>
    <t>AP安装</t>
  </si>
  <si>
    <t>见验收表</t>
  </si>
  <si>
    <t>验收金额</t>
  </si>
  <si>
    <t>已付金额</t>
  </si>
  <si>
    <t>扣质保</t>
  </si>
  <si>
    <t>本次付款金额</t>
  </si>
  <si>
    <t>工程完工验收核算表</t>
  </si>
  <si>
    <t>项目名称</t>
  </si>
  <si>
    <t>抚州总装物流8号厂房网络通信系统集成</t>
  </si>
  <si>
    <t>订单号/合同号</t>
  </si>
  <si>
    <t>供应商代码</t>
  </si>
  <si>
    <t>供应商名称</t>
  </si>
  <si>
    <t>湖南新浪潮信息科技有限公司</t>
  </si>
  <si>
    <t>原合同清单内项目</t>
  </si>
  <si>
    <t>名称</t>
  </si>
  <si>
    <t>参数</t>
  </si>
  <si>
    <t>计量单位</t>
  </si>
  <si>
    <t>合同数量</t>
  </si>
  <si>
    <t>实际数量</t>
  </si>
  <si>
    <t>复核差异</t>
  </si>
  <si>
    <t>备注</t>
  </si>
  <si>
    <t>从配线间到用户桌面的布线</t>
  </si>
  <si>
    <t>新增项目</t>
  </si>
  <si>
    <t>...</t>
  </si>
  <si>
    <t>比亚迪签字</t>
  </si>
  <si>
    <t>核算负责人/技术负责人：
日期：</t>
  </si>
  <si>
    <t>科长：
日期：</t>
  </si>
  <si>
    <t>经理：
日期：</t>
  </si>
  <si>
    <t>供应商签字</t>
  </si>
  <si>
    <t>设计负责人：
日期：</t>
  </si>
  <si>
    <t>施工负责人：
日期：</t>
  </si>
  <si>
    <t>盖章：</t>
  </si>
  <si>
    <t>FM-WI-16-0064-08A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</si>
</sst>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  <scheme val="minor"/>
    </font>
    <font>
      <sz val="1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2"/>
      <name val="方正兰亭黑简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.5"/>
      <name val="Times New Roman"/>
      <charset val="0"/>
    </font>
    <font>
      <b/>
      <sz val="10"/>
      <color indexed="8"/>
      <name val="宋体"/>
      <charset val="134"/>
    </font>
    <font>
      <b/>
      <sz val="10"/>
      <color rgb="FF000000"/>
      <name val="宋体"/>
      <charset val="134"/>
      <scheme val="minor"/>
    </font>
    <font>
      <sz val="10"/>
      <name val="等线"/>
      <charset val="134"/>
    </font>
    <font>
      <b/>
      <sz val="9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8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0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0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Protection="0"/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9" fillId="12" borderId="12" applyNumberFormat="0" applyAlignment="0" applyProtection="0">
      <alignment vertical="center"/>
    </xf>
    <xf numFmtId="0" fontId="30" fillId="12" borderId="8" applyNumberFormat="0" applyAlignment="0" applyProtection="0">
      <alignment vertical="center"/>
    </xf>
    <xf numFmtId="0" fontId="31" fillId="13" borderId="13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36" fillId="0" borderId="0"/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4" fillId="0" borderId="0" applyProtection="0"/>
  </cellStyleXfs>
  <cellXfs count="5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4" xfId="46" applyFont="1" applyFill="1" applyBorder="1" applyAlignment="1">
      <alignment horizontal="left" vertical="center" wrapText="1"/>
    </xf>
    <xf numFmtId="0" fontId="5" fillId="0" borderId="4" xfId="46" applyFont="1" applyFill="1" applyBorder="1" applyAlignment="1">
      <alignment horizontal="center" vertical="center" wrapText="1"/>
    </xf>
    <xf numFmtId="0" fontId="5" fillId="0" borderId="4" xfId="51" applyFont="1" applyFill="1" applyBorder="1" applyAlignment="1" applyProtection="1">
      <alignment horizontal="center" vertical="center" wrapText="1"/>
    </xf>
    <xf numFmtId="0" fontId="5" fillId="0" borderId="4" xfId="17" applyFont="1" applyFill="1" applyBorder="1" applyAlignment="1">
      <alignment horizontal="center" vertical="center" wrapText="1"/>
    </xf>
    <xf numFmtId="0" fontId="5" fillId="0" borderId="4" xfId="17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51" applyFont="1" applyFill="1" applyBorder="1" applyAlignment="1">
      <alignment horizontal="center" vertical="center" wrapText="1"/>
    </xf>
    <xf numFmtId="176" fontId="5" fillId="0" borderId="4" xfId="17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vertical="center"/>
    </xf>
    <xf numFmtId="0" fontId="1" fillId="0" borderId="4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4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 vertical="center"/>
    </xf>
    <xf numFmtId="0" fontId="10" fillId="2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2" fillId="0" borderId="4" xfId="46" applyFont="1" applyFill="1" applyBorder="1" applyAlignment="1">
      <alignment horizontal="left" vertical="center" wrapText="1"/>
    </xf>
    <xf numFmtId="0" fontId="12" fillId="0" borderId="4" xfId="46" applyFont="1" applyFill="1" applyBorder="1" applyAlignment="1">
      <alignment horizontal="center" vertical="center" wrapText="1"/>
    </xf>
    <xf numFmtId="0" fontId="12" fillId="0" borderId="4" xfId="51" applyFont="1" applyFill="1" applyBorder="1" applyAlignment="1" applyProtection="1">
      <alignment horizontal="center" vertical="center" wrapText="1"/>
    </xf>
    <xf numFmtId="0" fontId="12" fillId="0" borderId="4" xfId="17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12" fillId="0" borderId="4" xfId="17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4" xfId="51" applyFont="1" applyFill="1" applyBorder="1" applyAlignment="1">
      <alignment horizontal="center" vertical="center" wrapText="1"/>
    </xf>
    <xf numFmtId="176" fontId="12" fillId="0" borderId="4" xfId="17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4" fillId="0" borderId="4" xfId="0" applyFont="1" applyBorder="1">
      <alignment vertical="center"/>
    </xf>
    <xf numFmtId="0" fontId="3" fillId="0" borderId="4" xfId="0" applyFont="1" applyBorder="1">
      <alignment vertical="center"/>
    </xf>
    <xf numFmtId="0" fontId="0" fillId="0" borderId="0" xfId="0" applyAlignment="1">
      <alignment horizontal="right" vertical="center"/>
    </xf>
    <xf numFmtId="0" fontId="15" fillId="0" borderId="0" xfId="0" applyFo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常规_自控部分" xfId="46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_ET_STYLE_NoName_00__冷冻水部分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94615</xdr:rowOff>
    </xdr:from>
    <xdr:to>
      <xdr:col>0</xdr:col>
      <xdr:colOff>456565</xdr:colOff>
      <xdr:row>0</xdr:row>
      <xdr:rowOff>371475</xdr:rowOff>
    </xdr:to>
    <xdr:pic>
      <xdr:nvPicPr>
        <xdr:cNvPr id="2" name="图片 1" descr="集团全新品牌标识-PNG-标准色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4615"/>
          <a:ext cx="456565" cy="2768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1"/>
  <sheetViews>
    <sheetView tabSelected="1" topLeftCell="B1" workbookViewId="0">
      <selection activeCell="P10" sqref="P10"/>
    </sheetView>
  </sheetViews>
  <sheetFormatPr defaultColWidth="9" defaultRowHeight="13.5"/>
  <cols>
    <col min="1" max="1" width="3.875" customWidth="1"/>
    <col min="2" max="2" width="15.75" customWidth="1"/>
    <col min="3" max="3" width="16.875" customWidth="1"/>
    <col min="4" max="4" width="41" customWidth="1"/>
    <col min="5" max="5" width="3.875" customWidth="1"/>
    <col min="6" max="6" width="6.125" customWidth="1"/>
    <col min="7" max="8" width="7.625" customWidth="1"/>
    <col min="9" max="9" width="8" customWidth="1"/>
    <col min="11" max="11" width="7" customWidth="1"/>
    <col min="13" max="13" width="12.875" customWidth="1"/>
    <col min="14" max="14" width="8.875" customWidth="1"/>
    <col min="16" max="16" width="17.125" customWidth="1"/>
    <col min="17" max="18" width="12.875" customWidth="1"/>
  </cols>
  <sheetData>
    <row r="1" ht="26" customHeight="1" spans="1:17">
      <c r="A1" s="36" t="s">
        <v>0</v>
      </c>
      <c r="B1" s="36" t="s">
        <v>1</v>
      </c>
      <c r="C1" s="36" t="s">
        <v>2</v>
      </c>
      <c r="D1" s="36" t="s">
        <v>3</v>
      </c>
      <c r="E1" s="36" t="s">
        <v>4</v>
      </c>
      <c r="F1" s="36" t="s">
        <v>5</v>
      </c>
      <c r="G1" s="37" t="s">
        <v>6</v>
      </c>
      <c r="H1" s="37" t="s">
        <v>7</v>
      </c>
      <c r="I1" s="52" t="s">
        <v>8</v>
      </c>
      <c r="J1" s="52" t="s">
        <v>9</v>
      </c>
      <c r="K1" s="52" t="s">
        <v>10</v>
      </c>
      <c r="L1" s="52" t="s">
        <v>9</v>
      </c>
      <c r="M1" s="52" t="s">
        <v>11</v>
      </c>
      <c r="N1" s="52" t="s">
        <v>12</v>
      </c>
      <c r="P1" t="s">
        <v>13</v>
      </c>
      <c r="Q1" t="s">
        <v>14</v>
      </c>
    </row>
    <row r="2" ht="20" customHeight="1" spans="1:20">
      <c r="A2" s="38">
        <v>1</v>
      </c>
      <c r="B2" s="39" t="s">
        <v>15</v>
      </c>
      <c r="C2" s="40" t="s">
        <v>16</v>
      </c>
      <c r="D2" s="39" t="s">
        <v>17</v>
      </c>
      <c r="E2" s="41" t="s">
        <v>18</v>
      </c>
      <c r="F2" s="42">
        <v>10</v>
      </c>
      <c r="G2" s="43">
        <v>0</v>
      </c>
      <c r="H2" s="43">
        <f>G2*F2</f>
        <v>0</v>
      </c>
      <c r="I2" s="53"/>
      <c r="J2" s="43">
        <f>I2*G2</f>
        <v>0</v>
      </c>
      <c r="K2" s="43">
        <v>10</v>
      </c>
      <c r="L2" s="43">
        <f>G2*K2</f>
        <v>0</v>
      </c>
      <c r="M2" s="43"/>
      <c r="N2" s="43"/>
      <c r="Q2" s="43" t="s">
        <v>19</v>
      </c>
      <c r="R2" s="43" t="s">
        <v>20</v>
      </c>
      <c r="S2" s="43" t="s">
        <v>21</v>
      </c>
      <c r="T2" s="43" t="s">
        <v>22</v>
      </c>
    </row>
    <row r="3" ht="20" customHeight="1" spans="1:20">
      <c r="A3" s="38">
        <v>2</v>
      </c>
      <c r="B3" s="39" t="s">
        <v>23</v>
      </c>
      <c r="C3" s="40" t="s">
        <v>16</v>
      </c>
      <c r="D3" s="39" t="s">
        <v>24</v>
      </c>
      <c r="E3" s="41" t="s">
        <v>18</v>
      </c>
      <c r="F3" s="42">
        <v>20</v>
      </c>
      <c r="G3" s="43">
        <v>3</v>
      </c>
      <c r="H3" s="43">
        <f t="shared" ref="H3:H23" si="0">G3*F3</f>
        <v>60</v>
      </c>
      <c r="I3" s="53"/>
      <c r="J3" s="43">
        <f t="shared" ref="J3:J23" si="1">I3*G3</f>
        <v>0</v>
      </c>
      <c r="K3" s="43">
        <v>20</v>
      </c>
      <c r="L3" s="54">
        <f t="shared" ref="L3:L24" si="2">G3*K3</f>
        <v>60</v>
      </c>
      <c r="M3" s="43"/>
      <c r="N3" s="43"/>
      <c r="Q3" s="43" t="s">
        <v>25</v>
      </c>
      <c r="R3" s="43">
        <v>1090</v>
      </c>
      <c r="S3" s="43">
        <v>30</v>
      </c>
      <c r="T3" s="43">
        <v>32700</v>
      </c>
    </row>
    <row r="4" ht="20" customHeight="1" spans="1:20">
      <c r="A4" s="38">
        <v>3</v>
      </c>
      <c r="B4" s="39" t="s">
        <v>26</v>
      </c>
      <c r="C4" s="40" t="s">
        <v>16</v>
      </c>
      <c r="D4" s="39" t="s">
        <v>27</v>
      </c>
      <c r="E4" s="41" t="s">
        <v>18</v>
      </c>
      <c r="F4" s="44">
        <v>300</v>
      </c>
      <c r="G4" s="43">
        <v>0</v>
      </c>
      <c r="H4" s="43">
        <f t="shared" si="0"/>
        <v>0</v>
      </c>
      <c r="I4" s="53"/>
      <c r="J4" s="43">
        <f t="shared" si="1"/>
        <v>0</v>
      </c>
      <c r="K4" s="43">
        <v>300</v>
      </c>
      <c r="L4" s="54">
        <f t="shared" si="2"/>
        <v>0</v>
      </c>
      <c r="M4" s="43"/>
      <c r="N4" s="43"/>
      <c r="Q4" s="43" t="s">
        <v>28</v>
      </c>
      <c r="R4" s="43">
        <v>54</v>
      </c>
      <c r="S4" s="43">
        <v>92</v>
      </c>
      <c r="T4" s="43">
        <v>4968</v>
      </c>
    </row>
    <row r="5" ht="20" customHeight="1" spans="1:20">
      <c r="A5" s="38">
        <v>4</v>
      </c>
      <c r="B5" s="39" t="s">
        <v>29</v>
      </c>
      <c r="C5" s="40" t="s">
        <v>16</v>
      </c>
      <c r="D5" s="39" t="s">
        <v>30</v>
      </c>
      <c r="E5" s="41" t="s">
        <v>31</v>
      </c>
      <c r="F5" s="44">
        <v>40</v>
      </c>
      <c r="G5" s="43">
        <v>0</v>
      </c>
      <c r="H5" s="43">
        <f t="shared" si="0"/>
        <v>0</v>
      </c>
      <c r="I5" s="53"/>
      <c r="J5" s="43">
        <f t="shared" si="1"/>
        <v>0</v>
      </c>
      <c r="K5" s="43">
        <v>30</v>
      </c>
      <c r="L5" s="54">
        <f t="shared" si="2"/>
        <v>0</v>
      </c>
      <c r="M5" s="43"/>
      <c r="N5" s="43"/>
      <c r="Q5" s="43" t="s">
        <v>32</v>
      </c>
      <c r="R5" s="43">
        <v>5</v>
      </c>
      <c r="S5" s="43">
        <v>120</v>
      </c>
      <c r="T5" s="43">
        <v>600</v>
      </c>
    </row>
    <row r="6" ht="20" customHeight="1" spans="1:20">
      <c r="A6" s="38">
        <v>5</v>
      </c>
      <c r="B6" s="39" t="s">
        <v>33</v>
      </c>
      <c r="C6" s="40" t="s">
        <v>16</v>
      </c>
      <c r="D6" s="39" t="s">
        <v>34</v>
      </c>
      <c r="E6" s="41" t="s">
        <v>18</v>
      </c>
      <c r="F6" s="44">
        <v>14</v>
      </c>
      <c r="G6" s="43">
        <v>0</v>
      </c>
      <c r="H6" s="43">
        <f t="shared" si="0"/>
        <v>0</v>
      </c>
      <c r="I6" s="53"/>
      <c r="J6" s="43">
        <f t="shared" si="1"/>
        <v>0</v>
      </c>
      <c r="K6" s="43">
        <v>14</v>
      </c>
      <c r="L6" s="54">
        <f t="shared" si="2"/>
        <v>0</v>
      </c>
      <c r="M6" s="43"/>
      <c r="N6" s="43"/>
      <c r="Q6" s="43" t="s">
        <v>35</v>
      </c>
      <c r="R6" s="43">
        <v>84</v>
      </c>
      <c r="S6" s="43">
        <v>108</v>
      </c>
      <c r="T6" s="43">
        <v>9072</v>
      </c>
    </row>
    <row r="7" ht="20" customHeight="1" spans="1:20">
      <c r="A7" s="38">
        <v>6</v>
      </c>
      <c r="B7" s="39" t="s">
        <v>36</v>
      </c>
      <c r="C7" s="40" t="s">
        <v>37</v>
      </c>
      <c r="D7" s="39" t="s">
        <v>38</v>
      </c>
      <c r="E7" s="41" t="s">
        <v>18</v>
      </c>
      <c r="F7" s="44">
        <v>4</v>
      </c>
      <c r="G7" s="43">
        <v>0</v>
      </c>
      <c r="H7" s="43">
        <f t="shared" si="0"/>
        <v>0</v>
      </c>
      <c r="I7" s="53"/>
      <c r="J7" s="43">
        <f t="shared" si="1"/>
        <v>0</v>
      </c>
      <c r="K7" s="43">
        <v>4</v>
      </c>
      <c r="L7" s="54">
        <f t="shared" si="2"/>
        <v>0</v>
      </c>
      <c r="M7" s="43"/>
      <c r="N7" s="43"/>
      <c r="Q7" s="43" t="s">
        <v>39</v>
      </c>
      <c r="R7" s="43">
        <v>29</v>
      </c>
      <c r="S7" s="43">
        <v>80</v>
      </c>
      <c r="T7" s="43">
        <v>2320</v>
      </c>
    </row>
    <row r="8" ht="20" customHeight="1" spans="1:20">
      <c r="A8" s="38">
        <v>7</v>
      </c>
      <c r="B8" s="39" t="s">
        <v>36</v>
      </c>
      <c r="C8" s="40" t="s">
        <v>37</v>
      </c>
      <c r="D8" s="39" t="s">
        <v>40</v>
      </c>
      <c r="E8" s="41" t="s">
        <v>18</v>
      </c>
      <c r="F8" s="44">
        <v>12</v>
      </c>
      <c r="G8" s="43">
        <v>0</v>
      </c>
      <c r="H8" s="43">
        <f t="shared" si="0"/>
        <v>0</v>
      </c>
      <c r="I8" s="53"/>
      <c r="J8" s="43">
        <f t="shared" si="1"/>
        <v>0</v>
      </c>
      <c r="K8" s="43">
        <v>12</v>
      </c>
      <c r="L8" s="54">
        <f t="shared" si="2"/>
        <v>0</v>
      </c>
      <c r="M8" s="43"/>
      <c r="N8" s="43"/>
      <c r="Q8" s="43" t="s">
        <v>41</v>
      </c>
      <c r="R8" s="43">
        <v>0</v>
      </c>
      <c r="S8" s="43">
        <v>3</v>
      </c>
      <c r="T8" s="43"/>
    </row>
    <row r="9" ht="20" customHeight="1" spans="1:20">
      <c r="A9" s="38">
        <v>8</v>
      </c>
      <c r="B9" s="39" t="s">
        <v>42</v>
      </c>
      <c r="C9" s="40" t="s">
        <v>43</v>
      </c>
      <c r="D9" s="39" t="s">
        <v>44</v>
      </c>
      <c r="E9" s="41" t="s">
        <v>18</v>
      </c>
      <c r="F9" s="44">
        <v>1</v>
      </c>
      <c r="G9" s="43">
        <v>100</v>
      </c>
      <c r="H9" s="43">
        <f t="shared" si="0"/>
        <v>100</v>
      </c>
      <c r="I9" s="53">
        <v>1</v>
      </c>
      <c r="J9" s="43">
        <f t="shared" si="1"/>
        <v>100</v>
      </c>
      <c r="K9" s="43">
        <v>1</v>
      </c>
      <c r="L9" s="54">
        <f t="shared" si="2"/>
        <v>100</v>
      </c>
      <c r="M9" s="43"/>
      <c r="N9" s="43"/>
      <c r="Q9" s="43" t="s">
        <v>45</v>
      </c>
      <c r="R9" s="43">
        <v>20</v>
      </c>
      <c r="S9" s="43">
        <v>3</v>
      </c>
      <c r="T9" s="43">
        <v>60</v>
      </c>
    </row>
    <row r="10" ht="20" customHeight="1" spans="1:20">
      <c r="A10" s="38">
        <v>9</v>
      </c>
      <c r="B10" s="39" t="s">
        <v>42</v>
      </c>
      <c r="C10" s="40" t="s">
        <v>43</v>
      </c>
      <c r="D10" s="39" t="s">
        <v>46</v>
      </c>
      <c r="E10" s="41" t="s">
        <v>47</v>
      </c>
      <c r="F10" s="44">
        <v>12</v>
      </c>
      <c r="G10" s="43">
        <v>100</v>
      </c>
      <c r="H10" s="43">
        <f t="shared" si="0"/>
        <v>1200</v>
      </c>
      <c r="I10" s="53">
        <v>12</v>
      </c>
      <c r="J10" s="43">
        <f t="shared" si="1"/>
        <v>1200</v>
      </c>
      <c r="K10" s="43">
        <v>12</v>
      </c>
      <c r="L10" s="54">
        <f t="shared" si="2"/>
        <v>1200</v>
      </c>
      <c r="M10" s="43"/>
      <c r="N10" s="43"/>
      <c r="Q10" s="43" t="s">
        <v>48</v>
      </c>
      <c r="R10" s="43">
        <v>0</v>
      </c>
      <c r="S10" s="43">
        <v>5</v>
      </c>
      <c r="T10" s="43"/>
    </row>
    <row r="11" ht="20" customHeight="1" spans="1:20">
      <c r="A11" s="38">
        <v>10</v>
      </c>
      <c r="B11" s="39" t="s">
        <v>49</v>
      </c>
      <c r="C11" s="40" t="s">
        <v>50</v>
      </c>
      <c r="D11" s="39" t="s">
        <v>51</v>
      </c>
      <c r="E11" s="41" t="s">
        <v>52</v>
      </c>
      <c r="F11" s="44">
        <v>9000</v>
      </c>
      <c r="G11" s="43">
        <v>2</v>
      </c>
      <c r="H11" s="43">
        <f t="shared" si="0"/>
        <v>18000</v>
      </c>
      <c r="I11" s="53">
        <v>5300</v>
      </c>
      <c r="J11" s="43">
        <f t="shared" si="1"/>
        <v>10600</v>
      </c>
      <c r="K11" s="43">
        <v>5300</v>
      </c>
      <c r="L11" s="54">
        <f>(3560*2)+(1740*2.5)</f>
        <v>11470</v>
      </c>
      <c r="M11" s="43"/>
      <c r="N11" s="43"/>
      <c r="Q11" s="43" t="s">
        <v>53</v>
      </c>
      <c r="R11" s="43">
        <v>16</v>
      </c>
      <c r="S11" s="43">
        <v>40</v>
      </c>
      <c r="T11" s="43"/>
    </row>
    <row r="12" ht="20" customHeight="1" spans="1:20">
      <c r="A12" s="38">
        <v>11</v>
      </c>
      <c r="B12" s="39" t="s">
        <v>54</v>
      </c>
      <c r="C12" s="40" t="s">
        <v>55</v>
      </c>
      <c r="D12" s="39" t="s">
        <v>56</v>
      </c>
      <c r="E12" s="41" t="s">
        <v>52</v>
      </c>
      <c r="F12" s="44">
        <v>1500</v>
      </c>
      <c r="G12" s="43">
        <v>30</v>
      </c>
      <c r="H12" s="43">
        <f t="shared" si="0"/>
        <v>45000</v>
      </c>
      <c r="I12" s="53">
        <v>1090</v>
      </c>
      <c r="J12" s="43">
        <f t="shared" si="1"/>
        <v>32700</v>
      </c>
      <c r="K12" s="43">
        <v>1090</v>
      </c>
      <c r="L12" s="54">
        <f t="shared" si="2"/>
        <v>32700</v>
      </c>
      <c r="M12" s="43"/>
      <c r="N12" s="43"/>
      <c r="Q12" s="43" t="s">
        <v>57</v>
      </c>
      <c r="R12" s="43">
        <v>13</v>
      </c>
      <c r="S12" s="43">
        <v>100</v>
      </c>
      <c r="T12" s="43">
        <v>1300</v>
      </c>
    </row>
    <row r="13" ht="20" customHeight="1" spans="1:20">
      <c r="A13" s="38">
        <v>12</v>
      </c>
      <c r="B13" s="39" t="s">
        <v>54</v>
      </c>
      <c r="C13" s="40" t="s">
        <v>55</v>
      </c>
      <c r="D13" s="39" t="s">
        <v>58</v>
      </c>
      <c r="E13" s="41" t="s">
        <v>52</v>
      </c>
      <c r="F13" s="44">
        <v>50</v>
      </c>
      <c r="G13" s="43">
        <v>30</v>
      </c>
      <c r="H13" s="43">
        <f t="shared" si="0"/>
        <v>1500</v>
      </c>
      <c r="I13" s="53"/>
      <c r="J13" s="43">
        <f t="shared" si="1"/>
        <v>0</v>
      </c>
      <c r="K13" s="43">
        <v>0</v>
      </c>
      <c r="L13" s="54">
        <f t="shared" si="2"/>
        <v>0</v>
      </c>
      <c r="M13" s="43"/>
      <c r="N13" s="43"/>
      <c r="Q13" s="43" t="s">
        <v>59</v>
      </c>
      <c r="R13" s="43">
        <v>3560</v>
      </c>
      <c r="S13" s="43">
        <v>2</v>
      </c>
      <c r="T13" s="43">
        <v>7120</v>
      </c>
    </row>
    <row r="14" ht="20" customHeight="1" spans="1:20">
      <c r="A14" s="38">
        <v>13</v>
      </c>
      <c r="B14" s="39" t="s">
        <v>60</v>
      </c>
      <c r="C14" s="40" t="s">
        <v>61</v>
      </c>
      <c r="D14" s="39" t="s">
        <v>62</v>
      </c>
      <c r="E14" s="45" t="s">
        <v>52</v>
      </c>
      <c r="F14" s="44">
        <v>3000</v>
      </c>
      <c r="G14" s="43">
        <v>2</v>
      </c>
      <c r="H14" s="43">
        <f t="shared" si="0"/>
        <v>6000</v>
      </c>
      <c r="I14" s="53"/>
      <c r="J14" s="43">
        <f t="shared" si="1"/>
        <v>0</v>
      </c>
      <c r="K14" s="43">
        <v>1000</v>
      </c>
      <c r="L14" s="54">
        <f t="shared" si="2"/>
        <v>2000</v>
      </c>
      <c r="M14" s="43"/>
      <c r="N14" s="43"/>
      <c r="Q14" s="43" t="s">
        <v>63</v>
      </c>
      <c r="R14" s="43">
        <v>1740</v>
      </c>
      <c r="S14" s="43">
        <v>2.5</v>
      </c>
      <c r="T14" s="43">
        <v>4350</v>
      </c>
    </row>
    <row r="15" ht="24" customHeight="1" spans="1:20">
      <c r="A15" s="38">
        <v>14</v>
      </c>
      <c r="B15" s="39" t="s">
        <v>64</v>
      </c>
      <c r="C15" s="40"/>
      <c r="D15" s="39" t="s">
        <v>65</v>
      </c>
      <c r="E15" s="45" t="s">
        <v>66</v>
      </c>
      <c r="F15" s="44">
        <v>1</v>
      </c>
      <c r="G15" s="43">
        <v>0</v>
      </c>
      <c r="H15" s="43">
        <f t="shared" si="0"/>
        <v>0</v>
      </c>
      <c r="I15" s="53"/>
      <c r="J15" s="43">
        <f t="shared" si="1"/>
        <v>0</v>
      </c>
      <c r="K15" s="43">
        <v>0</v>
      </c>
      <c r="L15" s="54">
        <f t="shared" si="2"/>
        <v>0</v>
      </c>
      <c r="M15" s="43"/>
      <c r="N15" s="43"/>
      <c r="Q15" s="43" t="s">
        <v>67</v>
      </c>
      <c r="R15" s="43">
        <v>336</v>
      </c>
      <c r="S15" s="43">
        <v>8</v>
      </c>
      <c r="T15" s="43">
        <v>2688</v>
      </c>
    </row>
    <row r="16" ht="25.5" spans="1:20">
      <c r="A16" s="38">
        <v>15</v>
      </c>
      <c r="B16" s="39" t="s">
        <v>68</v>
      </c>
      <c r="C16" s="40"/>
      <c r="D16" s="39" t="s">
        <v>69</v>
      </c>
      <c r="E16" s="46" t="s">
        <v>66</v>
      </c>
      <c r="F16" s="44">
        <v>1</v>
      </c>
      <c r="G16" s="43">
        <v>0</v>
      </c>
      <c r="H16" s="43">
        <f t="shared" si="0"/>
        <v>0</v>
      </c>
      <c r="I16" s="53"/>
      <c r="J16" s="43">
        <f t="shared" si="1"/>
        <v>0</v>
      </c>
      <c r="K16" s="43">
        <v>0</v>
      </c>
      <c r="L16" s="54">
        <f t="shared" si="2"/>
        <v>0</v>
      </c>
      <c r="M16" s="43"/>
      <c r="N16" s="43"/>
      <c r="Q16" s="43" t="s">
        <v>70</v>
      </c>
      <c r="R16" s="43">
        <v>1000</v>
      </c>
      <c r="S16" s="43">
        <v>2</v>
      </c>
      <c r="T16" s="43">
        <v>2000</v>
      </c>
    </row>
    <row r="17" ht="20" customHeight="1" spans="1:20">
      <c r="A17" s="38">
        <v>16</v>
      </c>
      <c r="B17" s="39" t="s">
        <v>71</v>
      </c>
      <c r="C17" s="40"/>
      <c r="D17" s="39" t="s">
        <v>72</v>
      </c>
      <c r="E17" s="40" t="s">
        <v>66</v>
      </c>
      <c r="F17" s="47">
        <v>1</v>
      </c>
      <c r="G17" s="43">
        <v>0</v>
      </c>
      <c r="H17" s="43">
        <f t="shared" si="0"/>
        <v>0</v>
      </c>
      <c r="I17" s="53"/>
      <c r="J17" s="43">
        <f t="shared" si="1"/>
        <v>0</v>
      </c>
      <c r="K17" s="43">
        <v>0</v>
      </c>
      <c r="L17" s="54">
        <f t="shared" si="2"/>
        <v>0</v>
      </c>
      <c r="M17" s="43"/>
      <c r="N17" s="43"/>
      <c r="P17" s="55" t="s">
        <v>73</v>
      </c>
      <c r="Q17" s="43" t="s">
        <v>74</v>
      </c>
      <c r="R17" s="43">
        <v>5</v>
      </c>
      <c r="S17" s="43">
        <v>40</v>
      </c>
      <c r="T17" s="43">
        <v>200</v>
      </c>
    </row>
    <row r="18" ht="20" customHeight="1" spans="1:20">
      <c r="A18" s="38">
        <v>17</v>
      </c>
      <c r="B18" s="39" t="s">
        <v>75</v>
      </c>
      <c r="C18" s="40" t="s">
        <v>76</v>
      </c>
      <c r="D18" s="39" t="s">
        <v>77</v>
      </c>
      <c r="E18" s="40" t="s">
        <v>18</v>
      </c>
      <c r="F18" s="47">
        <v>5</v>
      </c>
      <c r="G18" s="43">
        <v>40</v>
      </c>
      <c r="H18" s="43">
        <f t="shared" si="0"/>
        <v>200</v>
      </c>
      <c r="I18" s="53"/>
      <c r="J18" s="43">
        <f t="shared" si="1"/>
        <v>0</v>
      </c>
      <c r="K18" s="43">
        <v>5</v>
      </c>
      <c r="L18" s="54">
        <f t="shared" si="2"/>
        <v>200</v>
      </c>
      <c r="M18" s="43"/>
      <c r="N18" s="43"/>
      <c r="T18">
        <f>SUM(T3:T17)</f>
        <v>67378</v>
      </c>
    </row>
    <row r="19" ht="24" customHeight="1" spans="1:14">
      <c r="A19" s="38">
        <v>18</v>
      </c>
      <c r="B19" s="39" t="s">
        <v>67</v>
      </c>
      <c r="C19" s="40"/>
      <c r="D19" s="39"/>
      <c r="E19" s="40" t="s">
        <v>78</v>
      </c>
      <c r="F19" s="47">
        <v>888</v>
      </c>
      <c r="G19" s="43">
        <v>8</v>
      </c>
      <c r="H19" s="43">
        <f t="shared" si="0"/>
        <v>7104</v>
      </c>
      <c r="I19" s="53">
        <v>336</v>
      </c>
      <c r="J19" s="43">
        <f t="shared" si="1"/>
        <v>2688</v>
      </c>
      <c r="K19" s="43">
        <v>336</v>
      </c>
      <c r="L19" s="54">
        <f t="shared" si="2"/>
        <v>2688</v>
      </c>
      <c r="M19" s="43"/>
      <c r="N19" s="43"/>
    </row>
    <row r="20" ht="24" customHeight="1" spans="1:14">
      <c r="A20" s="38">
        <v>19</v>
      </c>
      <c r="B20" s="39" t="s">
        <v>79</v>
      </c>
      <c r="C20" s="40"/>
      <c r="D20" s="39" t="s">
        <v>80</v>
      </c>
      <c r="E20" s="40" t="s">
        <v>18</v>
      </c>
      <c r="F20" s="47">
        <v>20</v>
      </c>
      <c r="G20" s="43">
        <v>80</v>
      </c>
      <c r="H20" s="43">
        <f t="shared" si="0"/>
        <v>1600</v>
      </c>
      <c r="I20" s="53"/>
      <c r="J20" s="43">
        <f t="shared" si="1"/>
        <v>0</v>
      </c>
      <c r="K20" s="43">
        <v>24</v>
      </c>
      <c r="L20" s="54">
        <f t="shared" si="2"/>
        <v>1920</v>
      </c>
      <c r="M20" s="43"/>
      <c r="N20" s="43"/>
    </row>
    <row r="21" ht="20" customHeight="1" spans="1:14">
      <c r="A21" s="38">
        <v>20</v>
      </c>
      <c r="B21" s="39" t="s">
        <v>79</v>
      </c>
      <c r="C21" s="40"/>
      <c r="D21" s="39" t="s">
        <v>81</v>
      </c>
      <c r="E21" s="40" t="s">
        <v>18</v>
      </c>
      <c r="F21" s="48"/>
      <c r="G21" s="43">
        <v>108</v>
      </c>
      <c r="H21" s="43"/>
      <c r="I21" s="53"/>
      <c r="J21" s="43">
        <f t="shared" si="1"/>
        <v>0</v>
      </c>
      <c r="K21" s="43">
        <v>30</v>
      </c>
      <c r="L21" s="54">
        <f t="shared" si="2"/>
        <v>3240</v>
      </c>
      <c r="M21" s="43"/>
      <c r="N21" s="43"/>
    </row>
    <row r="22" ht="20" customHeight="1" spans="1:14">
      <c r="A22" s="38">
        <v>21</v>
      </c>
      <c r="B22" s="49" t="s">
        <v>82</v>
      </c>
      <c r="C22" s="48"/>
      <c r="D22" s="49"/>
      <c r="E22" s="48"/>
      <c r="F22" s="48"/>
      <c r="G22" s="43">
        <v>200</v>
      </c>
      <c r="H22" s="43"/>
      <c r="I22" s="53">
        <v>54</v>
      </c>
      <c r="J22" s="43">
        <f t="shared" si="1"/>
        <v>10800</v>
      </c>
      <c r="K22" s="43">
        <v>59</v>
      </c>
      <c r="L22" s="54">
        <f t="shared" si="2"/>
        <v>11800</v>
      </c>
      <c r="M22" s="43"/>
      <c r="N22" s="43"/>
    </row>
    <row r="23" ht="20" customHeight="1" spans="1:14">
      <c r="A23" s="50"/>
      <c r="B23" s="48"/>
      <c r="C23" s="48"/>
      <c r="D23" s="49"/>
      <c r="E23" s="51"/>
      <c r="F23" s="48"/>
      <c r="G23" s="43"/>
      <c r="H23" s="43"/>
      <c r="I23" s="53"/>
      <c r="J23" s="43">
        <f t="shared" si="1"/>
        <v>0</v>
      </c>
      <c r="K23" s="43"/>
      <c r="L23" s="43">
        <f t="shared" si="2"/>
        <v>0</v>
      </c>
      <c r="M23" s="43"/>
      <c r="N23" s="43"/>
    </row>
    <row r="24" ht="18" customHeight="1" spans="8:12">
      <c r="H24">
        <f t="shared" ref="H24:L24" si="3">SUM(H2:H23)</f>
        <v>80764</v>
      </c>
      <c r="J24">
        <f t="shared" si="3"/>
        <v>58088</v>
      </c>
      <c r="K24" s="56" t="s">
        <v>83</v>
      </c>
      <c r="L24">
        <f t="shared" si="3"/>
        <v>67378</v>
      </c>
    </row>
    <row r="28" spans="13:14">
      <c r="M28" t="s">
        <v>84</v>
      </c>
      <c r="N28">
        <v>67378</v>
      </c>
    </row>
    <row r="29" spans="13:14">
      <c r="M29" t="s">
        <v>85</v>
      </c>
      <c r="N29">
        <v>47288</v>
      </c>
    </row>
    <row r="30" spans="13:14">
      <c r="M30" t="s">
        <v>86</v>
      </c>
      <c r="N30">
        <f>N28*0.05</f>
        <v>3368.9</v>
      </c>
    </row>
    <row r="31" spans="13:14">
      <c r="M31" t="s">
        <v>87</v>
      </c>
      <c r="N31">
        <f>N28-N29-N30</f>
        <v>16721.1</v>
      </c>
    </row>
  </sheetData>
  <pageMargins left="0.7" right="0.7" top="0.75" bottom="0.75" header="0.3" footer="0.3"/>
  <pageSetup paperSize="9" orientation="portrait"/>
  <headerFooter/>
  <ignoredErrors>
    <ignoredError sqref="L11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topLeftCell="A6" workbookViewId="0">
      <selection activeCell="H5" sqref="H5:H25"/>
    </sheetView>
  </sheetViews>
  <sheetFormatPr defaultColWidth="9" defaultRowHeight="14.25"/>
  <cols>
    <col min="1" max="1" width="11.875" style="1" customWidth="1"/>
    <col min="2" max="2" width="5.125" style="1" customWidth="1"/>
    <col min="3" max="3" width="13.625" style="1" customWidth="1"/>
    <col min="4" max="4" width="27.5" style="1" customWidth="1"/>
    <col min="5" max="5" width="11.75" style="1" customWidth="1"/>
    <col min="6" max="6" width="8.875" style="1" customWidth="1"/>
    <col min="7" max="7" width="12.375" style="1" customWidth="1"/>
    <col min="8" max="8" width="8.125" style="1" customWidth="1"/>
    <col min="9" max="9" width="8.375" style="1" customWidth="1"/>
    <col min="10" max="10" width="13.625" style="1" customWidth="1"/>
    <col min="11" max="13" width="9" style="1"/>
    <col min="14" max="15" width="9.375" style="1"/>
    <col min="16" max="16384" width="9" style="1"/>
  </cols>
  <sheetData>
    <row r="1" s="1" customFormat="1" ht="39" customHeight="1" spans="1:10">
      <c r="A1" s="2" t="s">
        <v>88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1.5" customHeight="1" spans="1:10">
      <c r="A2" s="4" t="s">
        <v>89</v>
      </c>
      <c r="B2" s="5"/>
      <c r="C2" s="6" t="s">
        <v>90</v>
      </c>
      <c r="D2" s="6"/>
      <c r="E2" s="6"/>
      <c r="F2" s="5"/>
      <c r="G2" s="7" t="s">
        <v>91</v>
      </c>
      <c r="H2" s="4">
        <v>4100121049</v>
      </c>
      <c r="I2" s="6"/>
      <c r="J2" s="5"/>
    </row>
    <row r="3" s="1" customFormat="1" ht="28.5" customHeight="1" spans="1:10">
      <c r="A3" s="4" t="s">
        <v>92</v>
      </c>
      <c r="B3" s="5"/>
      <c r="C3" s="6">
        <v>129017</v>
      </c>
      <c r="D3" s="6"/>
      <c r="E3" s="6"/>
      <c r="F3" s="5"/>
      <c r="G3" s="7" t="s">
        <v>93</v>
      </c>
      <c r="H3" s="4" t="s">
        <v>94</v>
      </c>
      <c r="I3" s="6"/>
      <c r="J3" s="5"/>
    </row>
    <row r="4" s="1" customFormat="1" ht="28.5" customHeight="1" spans="1:10">
      <c r="A4" s="8" t="s">
        <v>95</v>
      </c>
      <c r="B4" s="5" t="s">
        <v>0</v>
      </c>
      <c r="C4" s="5" t="s">
        <v>96</v>
      </c>
      <c r="D4" s="6" t="s">
        <v>97</v>
      </c>
      <c r="E4" s="5"/>
      <c r="F4" s="7" t="s">
        <v>98</v>
      </c>
      <c r="G4" s="7" t="s">
        <v>99</v>
      </c>
      <c r="H4" s="7" t="s">
        <v>100</v>
      </c>
      <c r="I4" s="7" t="s">
        <v>101</v>
      </c>
      <c r="J4" s="7" t="s">
        <v>102</v>
      </c>
    </row>
    <row r="5" s="1" customFormat="1" ht="24" customHeight="1" spans="1:10">
      <c r="A5" s="9"/>
      <c r="B5" s="10">
        <v>1</v>
      </c>
      <c r="C5" s="11" t="s">
        <v>15</v>
      </c>
      <c r="D5" s="11" t="s">
        <v>17</v>
      </c>
      <c r="E5" s="12" t="s">
        <v>16</v>
      </c>
      <c r="F5" s="13" t="s">
        <v>18</v>
      </c>
      <c r="G5" s="14">
        <v>10</v>
      </c>
      <c r="H5" s="14">
        <v>10</v>
      </c>
      <c r="I5" s="14">
        <f t="shared" ref="I5:I23" si="0">H5-G5</f>
        <v>0</v>
      </c>
      <c r="J5" s="7"/>
    </row>
    <row r="6" s="1" customFormat="1" ht="24" customHeight="1" spans="1:10">
      <c r="A6" s="9"/>
      <c r="B6" s="10">
        <v>2</v>
      </c>
      <c r="C6" s="11" t="s">
        <v>23</v>
      </c>
      <c r="D6" s="11" t="s">
        <v>24</v>
      </c>
      <c r="E6" s="12" t="s">
        <v>16</v>
      </c>
      <c r="F6" s="13" t="s">
        <v>18</v>
      </c>
      <c r="G6" s="14">
        <v>20</v>
      </c>
      <c r="H6" s="14">
        <v>20</v>
      </c>
      <c r="I6" s="14">
        <f t="shared" si="0"/>
        <v>0</v>
      </c>
      <c r="J6" s="7"/>
    </row>
    <row r="7" s="1" customFormat="1" ht="24" customHeight="1" spans="1:10">
      <c r="A7" s="9"/>
      <c r="B7" s="10">
        <v>3</v>
      </c>
      <c r="C7" s="11" t="s">
        <v>26</v>
      </c>
      <c r="D7" s="11" t="s">
        <v>27</v>
      </c>
      <c r="E7" s="12" t="s">
        <v>16</v>
      </c>
      <c r="F7" s="13" t="s">
        <v>18</v>
      </c>
      <c r="G7" s="15">
        <v>300</v>
      </c>
      <c r="H7" s="14">
        <v>300</v>
      </c>
      <c r="I7" s="14">
        <f t="shared" si="0"/>
        <v>0</v>
      </c>
      <c r="J7" s="7"/>
    </row>
    <row r="8" s="1" customFormat="1" ht="24" customHeight="1" spans="1:10">
      <c r="A8" s="9"/>
      <c r="B8" s="10">
        <v>4</v>
      </c>
      <c r="C8" s="11" t="s">
        <v>29</v>
      </c>
      <c r="D8" s="11" t="s">
        <v>30</v>
      </c>
      <c r="E8" s="12" t="s">
        <v>16</v>
      </c>
      <c r="F8" s="13" t="s">
        <v>31</v>
      </c>
      <c r="G8" s="15">
        <v>40</v>
      </c>
      <c r="H8" s="14">
        <v>30</v>
      </c>
      <c r="I8" s="14">
        <f t="shared" si="0"/>
        <v>-10</v>
      </c>
      <c r="J8" s="7"/>
    </row>
    <row r="9" s="1" customFormat="1" ht="24" customHeight="1" spans="1:10">
      <c r="A9" s="9"/>
      <c r="B9" s="10">
        <v>5</v>
      </c>
      <c r="C9" s="11" t="s">
        <v>33</v>
      </c>
      <c r="D9" s="11" t="s">
        <v>34</v>
      </c>
      <c r="E9" s="12" t="s">
        <v>16</v>
      </c>
      <c r="F9" s="13" t="s">
        <v>18</v>
      </c>
      <c r="G9" s="15">
        <v>14</v>
      </c>
      <c r="H9" s="14">
        <v>14</v>
      </c>
      <c r="I9" s="14">
        <f t="shared" si="0"/>
        <v>0</v>
      </c>
      <c r="J9" s="7"/>
    </row>
    <row r="10" s="1" customFormat="1" ht="24" customHeight="1" spans="1:10">
      <c r="A10" s="9"/>
      <c r="B10" s="10">
        <v>6</v>
      </c>
      <c r="C10" s="11" t="s">
        <v>36</v>
      </c>
      <c r="D10" s="11" t="s">
        <v>38</v>
      </c>
      <c r="E10" s="12" t="s">
        <v>37</v>
      </c>
      <c r="F10" s="13" t="s">
        <v>18</v>
      </c>
      <c r="G10" s="15">
        <v>4</v>
      </c>
      <c r="H10" s="14">
        <v>4</v>
      </c>
      <c r="I10" s="14">
        <f t="shared" si="0"/>
        <v>0</v>
      </c>
      <c r="J10" s="7"/>
    </row>
    <row r="11" s="1" customFormat="1" ht="24" customHeight="1" spans="1:10">
      <c r="A11" s="9"/>
      <c r="B11" s="10">
        <v>7</v>
      </c>
      <c r="C11" s="11" t="s">
        <v>36</v>
      </c>
      <c r="D11" s="11" t="s">
        <v>40</v>
      </c>
      <c r="E11" s="12" t="s">
        <v>37</v>
      </c>
      <c r="F11" s="13" t="s">
        <v>18</v>
      </c>
      <c r="G11" s="15">
        <v>12</v>
      </c>
      <c r="H11" s="14">
        <v>12</v>
      </c>
      <c r="I11" s="14">
        <f t="shared" si="0"/>
        <v>0</v>
      </c>
      <c r="J11" s="7"/>
    </row>
    <row r="12" s="1" customFormat="1" ht="24" customHeight="1" spans="1:10">
      <c r="A12" s="9"/>
      <c r="B12" s="10">
        <v>8</v>
      </c>
      <c r="C12" s="11" t="s">
        <v>42</v>
      </c>
      <c r="D12" s="11" t="s">
        <v>44</v>
      </c>
      <c r="E12" s="12" t="s">
        <v>43</v>
      </c>
      <c r="F12" s="13" t="s">
        <v>18</v>
      </c>
      <c r="G12" s="15">
        <v>1</v>
      </c>
      <c r="H12" s="14">
        <v>1</v>
      </c>
      <c r="I12" s="14">
        <f t="shared" si="0"/>
        <v>0</v>
      </c>
      <c r="J12" s="7"/>
    </row>
    <row r="13" s="1" customFormat="1" ht="24" customHeight="1" spans="1:10">
      <c r="A13" s="9"/>
      <c r="B13" s="10">
        <v>9</v>
      </c>
      <c r="C13" s="11" t="s">
        <v>42</v>
      </c>
      <c r="D13" s="11" t="s">
        <v>46</v>
      </c>
      <c r="E13" s="12" t="s">
        <v>43</v>
      </c>
      <c r="F13" s="13" t="s">
        <v>47</v>
      </c>
      <c r="G13" s="15">
        <v>12</v>
      </c>
      <c r="H13" s="14">
        <v>12</v>
      </c>
      <c r="I13" s="14">
        <f t="shared" si="0"/>
        <v>0</v>
      </c>
      <c r="J13" s="7"/>
    </row>
    <row r="14" s="1" customFormat="1" ht="24" customHeight="1" spans="1:10">
      <c r="A14" s="9"/>
      <c r="B14" s="10">
        <v>10</v>
      </c>
      <c r="C14" s="11" t="s">
        <v>49</v>
      </c>
      <c r="D14" s="11" t="s">
        <v>51</v>
      </c>
      <c r="E14" s="12" t="s">
        <v>50</v>
      </c>
      <c r="F14" s="13" t="s">
        <v>52</v>
      </c>
      <c r="G14" s="15">
        <v>9000</v>
      </c>
      <c r="H14" s="14">
        <v>5300</v>
      </c>
      <c r="I14" s="14">
        <f t="shared" si="0"/>
        <v>-3700</v>
      </c>
      <c r="J14" s="7"/>
    </row>
    <row r="15" s="1" customFormat="1" ht="24" customHeight="1" spans="1:10">
      <c r="A15" s="9"/>
      <c r="B15" s="10">
        <v>11</v>
      </c>
      <c r="C15" s="11" t="s">
        <v>54</v>
      </c>
      <c r="D15" s="11" t="s">
        <v>56</v>
      </c>
      <c r="E15" s="12" t="s">
        <v>55</v>
      </c>
      <c r="F15" s="13" t="s">
        <v>52</v>
      </c>
      <c r="G15" s="15">
        <v>1500</v>
      </c>
      <c r="H15" s="14">
        <v>1090</v>
      </c>
      <c r="I15" s="14">
        <f t="shared" si="0"/>
        <v>-410</v>
      </c>
      <c r="J15" s="31"/>
    </row>
    <row r="16" s="1" customFormat="1" ht="24" customHeight="1" spans="1:15">
      <c r="A16" s="9"/>
      <c r="B16" s="10">
        <v>12</v>
      </c>
      <c r="C16" s="11" t="s">
        <v>54</v>
      </c>
      <c r="D16" s="11" t="s">
        <v>58</v>
      </c>
      <c r="E16" s="12" t="s">
        <v>55</v>
      </c>
      <c r="F16" s="13" t="s">
        <v>52</v>
      </c>
      <c r="G16" s="15">
        <v>50</v>
      </c>
      <c r="H16" s="14">
        <v>0</v>
      </c>
      <c r="I16" s="14">
        <f t="shared" si="0"/>
        <v>-50</v>
      </c>
      <c r="J16" s="31"/>
      <c r="K16" s="1"/>
      <c r="L16" s="1"/>
      <c r="M16" s="32"/>
      <c r="N16" s="32"/>
      <c r="O16" s="32"/>
    </row>
    <row r="17" s="1" customFormat="1" ht="21" customHeight="1" spans="1:15">
      <c r="A17" s="9"/>
      <c r="B17" s="10">
        <v>13</v>
      </c>
      <c r="C17" s="11" t="s">
        <v>60</v>
      </c>
      <c r="D17" s="11" t="s">
        <v>62</v>
      </c>
      <c r="E17" s="12" t="s">
        <v>61</v>
      </c>
      <c r="F17" s="16" t="s">
        <v>52</v>
      </c>
      <c r="G17" s="15">
        <v>3000</v>
      </c>
      <c r="H17" s="14">
        <v>1000</v>
      </c>
      <c r="I17" s="14">
        <f t="shared" si="0"/>
        <v>-2000</v>
      </c>
      <c r="J17" s="7"/>
      <c r="K17" s="1"/>
      <c r="L17" s="1"/>
      <c r="M17" s="32"/>
      <c r="N17" s="32"/>
      <c r="O17" s="32"/>
    </row>
    <row r="18" s="1" customFormat="1" ht="36" spans="1:10">
      <c r="A18" s="9"/>
      <c r="B18" s="10">
        <v>14</v>
      </c>
      <c r="C18" s="11" t="s">
        <v>64</v>
      </c>
      <c r="D18" s="11" t="s">
        <v>65</v>
      </c>
      <c r="E18" s="12"/>
      <c r="F18" s="16" t="s">
        <v>66</v>
      </c>
      <c r="G18" s="15">
        <v>1</v>
      </c>
      <c r="H18" s="14">
        <v>0</v>
      </c>
      <c r="I18" s="14">
        <f t="shared" si="0"/>
        <v>-1</v>
      </c>
      <c r="J18" s="7"/>
    </row>
    <row r="19" s="1" customFormat="1" ht="36" spans="1:10">
      <c r="A19" s="9"/>
      <c r="B19" s="10">
        <v>15</v>
      </c>
      <c r="C19" s="11" t="s">
        <v>68</v>
      </c>
      <c r="D19" s="11" t="s">
        <v>69</v>
      </c>
      <c r="E19" s="12"/>
      <c r="F19" s="17" t="s">
        <v>66</v>
      </c>
      <c r="G19" s="15">
        <v>1</v>
      </c>
      <c r="H19" s="14">
        <v>0</v>
      </c>
      <c r="I19" s="14">
        <f t="shared" si="0"/>
        <v>-1</v>
      </c>
      <c r="J19" s="7"/>
    </row>
    <row r="20" s="1" customFormat="1" ht="24" spans="1:10">
      <c r="A20" s="9"/>
      <c r="B20" s="10">
        <v>16</v>
      </c>
      <c r="C20" s="11" t="s">
        <v>71</v>
      </c>
      <c r="D20" s="11" t="s">
        <v>72</v>
      </c>
      <c r="E20" s="12"/>
      <c r="F20" s="12" t="s">
        <v>66</v>
      </c>
      <c r="G20" s="18">
        <v>1</v>
      </c>
      <c r="H20" s="14">
        <v>0</v>
      </c>
      <c r="I20" s="14">
        <f t="shared" si="0"/>
        <v>-1</v>
      </c>
      <c r="J20" s="7"/>
    </row>
    <row r="21" s="1" customFormat="1" ht="24" spans="1:10">
      <c r="A21" s="9"/>
      <c r="B21" s="10">
        <v>17</v>
      </c>
      <c r="C21" s="11" t="s">
        <v>75</v>
      </c>
      <c r="D21" s="11" t="s">
        <v>77</v>
      </c>
      <c r="E21" s="12" t="s">
        <v>76</v>
      </c>
      <c r="F21" s="12" t="s">
        <v>18</v>
      </c>
      <c r="G21" s="18">
        <v>5</v>
      </c>
      <c r="H21" s="14">
        <v>5</v>
      </c>
      <c r="I21" s="14">
        <f t="shared" si="0"/>
        <v>0</v>
      </c>
      <c r="J21" s="7"/>
    </row>
    <row r="22" s="1" customFormat="1" ht="20.1" customHeight="1" spans="1:10">
      <c r="A22" s="9"/>
      <c r="B22" s="10">
        <v>18</v>
      </c>
      <c r="C22" s="11" t="s">
        <v>67</v>
      </c>
      <c r="D22" s="11"/>
      <c r="E22" s="12"/>
      <c r="F22" s="12" t="s">
        <v>78</v>
      </c>
      <c r="G22" s="18">
        <v>888</v>
      </c>
      <c r="H22" s="14">
        <v>336</v>
      </c>
      <c r="I22" s="14">
        <f t="shared" si="0"/>
        <v>-552</v>
      </c>
      <c r="J22" s="7"/>
    </row>
    <row r="23" s="1" customFormat="1" ht="18.95" customHeight="1" spans="1:10">
      <c r="A23" s="9"/>
      <c r="B23" s="10">
        <v>19</v>
      </c>
      <c r="C23" s="11" t="s">
        <v>79</v>
      </c>
      <c r="D23" s="11" t="s">
        <v>103</v>
      </c>
      <c r="E23" s="12"/>
      <c r="F23" s="12" t="s">
        <v>18</v>
      </c>
      <c r="G23" s="18">
        <v>20</v>
      </c>
      <c r="H23" s="14">
        <v>113</v>
      </c>
      <c r="I23" s="14">
        <f t="shared" si="0"/>
        <v>93</v>
      </c>
      <c r="J23" s="7"/>
    </row>
    <row r="24" s="1" customFormat="1" ht="28.5" customHeight="1" spans="1:10">
      <c r="A24" s="8" t="s">
        <v>104</v>
      </c>
      <c r="B24" s="5" t="s">
        <v>0</v>
      </c>
      <c r="C24" s="5" t="s">
        <v>96</v>
      </c>
      <c r="D24" s="6" t="s">
        <v>97</v>
      </c>
      <c r="E24" s="5"/>
      <c r="F24" s="7" t="s">
        <v>98</v>
      </c>
      <c r="G24" s="7" t="s">
        <v>99</v>
      </c>
      <c r="H24" s="7" t="s">
        <v>100</v>
      </c>
      <c r="I24" s="7" t="s">
        <v>101</v>
      </c>
      <c r="J24" s="7" t="s">
        <v>102</v>
      </c>
    </row>
    <row r="25" s="1" customFormat="1" ht="20.1" customHeight="1" spans="1:10">
      <c r="A25" s="9"/>
      <c r="B25" s="5">
        <v>1</v>
      </c>
      <c r="C25" s="5" t="s">
        <v>82</v>
      </c>
      <c r="D25" s="6"/>
      <c r="E25" s="5"/>
      <c r="F25" s="19" t="s">
        <v>18</v>
      </c>
      <c r="G25" s="20">
        <v>0</v>
      </c>
      <c r="H25" s="21">
        <v>59</v>
      </c>
      <c r="I25" s="21">
        <f>H25-G25</f>
        <v>59</v>
      </c>
      <c r="J25" s="7"/>
    </row>
    <row r="26" s="1" customFormat="1" ht="20.1" customHeight="1" spans="1:10">
      <c r="A26" s="22"/>
      <c r="B26" s="5" t="s">
        <v>105</v>
      </c>
      <c r="C26" s="5"/>
      <c r="D26" s="6"/>
      <c r="E26" s="5"/>
      <c r="F26" s="7"/>
      <c r="G26" s="7"/>
      <c r="H26" s="7"/>
      <c r="I26" s="7"/>
      <c r="J26" s="7"/>
    </row>
    <row r="27" s="1" customFormat="1" ht="69" customHeight="1" spans="1:10">
      <c r="A27" s="23" t="s">
        <v>106</v>
      </c>
      <c r="B27" s="24" t="s">
        <v>107</v>
      </c>
      <c r="C27" s="25"/>
      <c r="D27" s="25"/>
      <c r="E27" s="26" t="s">
        <v>108</v>
      </c>
      <c r="F27" s="27"/>
      <c r="G27" s="28"/>
      <c r="H27" s="29" t="s">
        <v>109</v>
      </c>
      <c r="I27" s="29"/>
      <c r="J27" s="33"/>
    </row>
    <row r="28" s="1" customFormat="1" ht="75" customHeight="1" spans="1:10">
      <c r="A28" s="23" t="s">
        <v>110</v>
      </c>
      <c r="B28" s="24" t="s">
        <v>111</v>
      </c>
      <c r="C28" s="25"/>
      <c r="D28" s="25"/>
      <c r="E28" s="26" t="s">
        <v>112</v>
      </c>
      <c r="F28" s="27"/>
      <c r="G28" s="28"/>
      <c r="H28" s="24" t="s">
        <v>113</v>
      </c>
      <c r="I28" s="25"/>
      <c r="J28" s="34"/>
    </row>
    <row r="29" s="1" customFormat="1" spans="8:10">
      <c r="H29" s="30"/>
      <c r="I29" s="30"/>
      <c r="J29" s="35" t="s">
        <v>114</v>
      </c>
    </row>
  </sheetData>
  <mergeCells count="19">
    <mergeCell ref="A1:J1"/>
    <mergeCell ref="A2:B2"/>
    <mergeCell ref="C2:F2"/>
    <mergeCell ref="H2:J2"/>
    <mergeCell ref="A3:B3"/>
    <mergeCell ref="C3:F3"/>
    <mergeCell ref="H3:J3"/>
    <mergeCell ref="D4:E4"/>
    <mergeCell ref="D24:E24"/>
    <mergeCell ref="D25:E25"/>
    <mergeCell ref="D26:E26"/>
    <mergeCell ref="B27:D27"/>
    <mergeCell ref="E27:G27"/>
    <mergeCell ref="H27:J27"/>
    <mergeCell ref="B28:D28"/>
    <mergeCell ref="E28:G28"/>
    <mergeCell ref="H28:J28"/>
    <mergeCell ref="A4:A23"/>
    <mergeCell ref="A24:A26"/>
  </mergeCells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验收表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2022-05-12T02:13:00Z</dcterms:created>
  <dcterms:modified xsi:type="dcterms:W3CDTF">2023-01-16T08:28:18Z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B55D82AA6E1543DA99C9FB6B806F7C2E</vt:lpwstr>
  </property>
  <property fmtid="{D5CDD505-2E9C-101B-9397-08002B2CF9AE}" pid="3" name="KSOProductBuildVer">
    <vt:lpwstr>2052-11.1.0.13703</vt:lpwstr>
  </property>
</Properties>
</file>