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实际验收施工数量" sheetId="2" r:id="rId2"/>
    <sheet name="Sheet3" sheetId="3" r:id="rId3"/>
  </sheet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K1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3870米按2.5结算</t>
        </r>
      </text>
    </comment>
  </commentList>
</comments>
</file>

<file path=xl/sharedStrings.xml><?xml version="1.0" encoding="utf-8"?>
<sst xmlns="http://schemas.openxmlformats.org/spreadsheetml/2006/main" count="204" uniqueCount="114">
  <si>
    <t>抚州饰件工厂项目结算单</t>
  </si>
  <si>
    <t>编号</t>
  </si>
  <si>
    <t>名称</t>
  </si>
  <si>
    <t>品牌</t>
  </si>
  <si>
    <t>型号</t>
  </si>
  <si>
    <t>单位</t>
  </si>
  <si>
    <t>数量</t>
  </si>
  <si>
    <t>施工单价</t>
  </si>
  <si>
    <t>施工金额</t>
  </si>
  <si>
    <t>进度工程数量</t>
  </si>
  <si>
    <t>进款款金额</t>
  </si>
  <si>
    <t>验收工程数量</t>
  </si>
  <si>
    <t>结算金额</t>
  </si>
  <si>
    <t>备注</t>
  </si>
  <si>
    <t>谢师傅提供工程量</t>
  </si>
  <si>
    <t>饰件</t>
  </si>
  <si>
    <t>底盒面板</t>
  </si>
  <si>
    <t>D-LINK</t>
  </si>
  <si>
    <t>4 口 86 面板_带防尘门</t>
  </si>
  <si>
    <t>个</t>
  </si>
  <si>
    <t>工作名称</t>
  </si>
  <si>
    <t>项目总计数量</t>
  </si>
  <si>
    <t>单价</t>
  </si>
  <si>
    <t>合计</t>
  </si>
  <si>
    <t>网络模块</t>
  </si>
  <si>
    <t>网络模块_六类_不带防尘门</t>
  </si>
  <si>
    <t>桥架安装</t>
  </si>
  <si>
    <t>网络水晶头</t>
  </si>
  <si>
    <t>RJ45_8 芯_千兆-六类非屏蔽型</t>
  </si>
  <si>
    <t>生产AP安装</t>
  </si>
  <si>
    <t>网线</t>
  </si>
  <si>
    <t>网线_超六类_非屏蔽 UTP_305m</t>
  </si>
  <si>
    <t>箱</t>
  </si>
  <si>
    <t>办公AP安装</t>
  </si>
  <si>
    <t>理线架</t>
  </si>
  <si>
    <t>六类金属理线架_1U</t>
  </si>
  <si>
    <t>生产
网络布线</t>
  </si>
  <si>
    <t>配线架</t>
  </si>
  <si>
    <t>六类_配线架_24口_1U</t>
  </si>
  <si>
    <t>办公
网络布线</t>
  </si>
  <si>
    <t>光纤接续单元盒</t>
  </si>
  <si>
    <t>日海</t>
  </si>
  <si>
    <t>3U 带 4 个熔接盘_48 口</t>
  </si>
  <si>
    <t>配线架模块</t>
  </si>
  <si>
    <t>2U 带 2 个熔接盘_24 口</t>
  </si>
  <si>
    <t>面板模块</t>
  </si>
  <si>
    <t>网络机柜</t>
  </si>
  <si>
    <t>图腾</t>
  </si>
  <si>
    <t>2.2M</t>
  </si>
  <si>
    <t>网络跳线
制作</t>
  </si>
  <si>
    <t>12U 壁挂式</t>
  </si>
  <si>
    <t>台</t>
  </si>
  <si>
    <t>交换机
安装</t>
  </si>
  <si>
    <t>光纤</t>
  </si>
  <si>
    <t>烽火</t>
  </si>
  <si>
    <t>12 芯室外层绞式轻铠单模光缆</t>
  </si>
  <si>
    <t>米</t>
  </si>
  <si>
    <t>机柜安装</t>
  </si>
  <si>
    <t>桥架</t>
  </si>
  <si>
    <t>亚明</t>
  </si>
  <si>
    <t>100*100*1.2国际桥架</t>
  </si>
  <si>
    <t>室内光缆</t>
  </si>
  <si>
    <t>PVC线管</t>
  </si>
  <si>
    <t>联塑</t>
  </si>
  <si>
    <t>25规格线管</t>
  </si>
  <si>
    <t>室外光缆</t>
  </si>
  <si>
    <t>光纤熔接</t>
  </si>
  <si>
    <t>人工</t>
  </si>
  <si>
    <t>芯</t>
  </si>
  <si>
    <t>人工费用-从配线间到用户桌面的布线（办公区）</t>
  </si>
  <si>
    <t>线管</t>
  </si>
  <si>
    <t>人工费用-从配线间到用户桌面的布线（非办公区）</t>
  </si>
  <si>
    <t>机柜PDU安装</t>
  </si>
  <si>
    <t>AP安装</t>
  </si>
  <si>
    <t>（含点位）</t>
  </si>
  <si>
    <t>桥架补贴</t>
  </si>
  <si>
    <t>见表：实际验收施工数量</t>
  </si>
  <si>
    <t>验收金额</t>
  </si>
  <si>
    <t>已付金额</t>
  </si>
  <si>
    <t>扣质保</t>
  </si>
  <si>
    <t>本次付款金额</t>
  </si>
  <si>
    <t>工程完工验收核算表</t>
  </si>
  <si>
    <t>项目名称</t>
  </si>
  <si>
    <t>抚州饰件工厂网络通信弱电集成</t>
  </si>
  <si>
    <t>订单号/合同号</t>
  </si>
  <si>
    <t>供应商代码</t>
  </si>
  <si>
    <t>供应商名称</t>
  </si>
  <si>
    <t>深圳市星网信通科技有限公司</t>
  </si>
  <si>
    <t>原合同清单内项目</t>
  </si>
  <si>
    <t>序号</t>
  </si>
  <si>
    <t>参数</t>
  </si>
  <si>
    <t>计量单位</t>
  </si>
  <si>
    <t>合同数量</t>
  </si>
  <si>
    <t>实际数量</t>
  </si>
  <si>
    <t>复核差异</t>
  </si>
  <si>
    <t>总金额</t>
  </si>
  <si>
    <t>原合同</t>
  </si>
  <si>
    <t>差额</t>
  </si>
  <si>
    <t>金额</t>
  </si>
  <si>
    <t>实际施工</t>
  </si>
  <si>
    <t>人工费用/桥架-安装施工</t>
  </si>
  <si>
    <t>调整后</t>
  </si>
  <si>
    <t>人工费用/无线AP-安装施工</t>
  </si>
  <si>
    <t>人工费用/非办公区一次布线</t>
  </si>
  <si>
    <t>人工费用-从配线间到用户桌面的布线</t>
  </si>
  <si>
    <t>比亚迪签字</t>
  </si>
  <si>
    <t>核算负责人/技术负责人：
日期：</t>
  </si>
  <si>
    <t>科长：
日期：</t>
  </si>
  <si>
    <t>经理：
日期：</t>
  </si>
  <si>
    <t>供应商签字</t>
  </si>
  <si>
    <t>设计负责人：
日期：</t>
  </si>
  <si>
    <t>施工负责人：
日期：</t>
  </si>
  <si>
    <t>盖章：</t>
  </si>
  <si>
    <t>FM-WI-16-0064-08A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</si>
</sst>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6"/>
      <name val="宋体"/>
      <charset val="134"/>
      <scheme val="minor"/>
    </font>
    <font>
      <sz val="11"/>
      <name val="宋体"/>
      <charset val="134"/>
      <scheme val="minor"/>
    </font>
    <font>
      <sz val="10"/>
      <color rgb="FF000000"/>
      <name val="宋体"/>
      <charset val="134"/>
    </font>
    <font>
      <sz val="10"/>
      <color rgb="FF000000"/>
      <name val="宋体"/>
      <charset val="134"/>
      <scheme val="minor"/>
    </font>
    <font>
      <sz val="10"/>
      <color theme="1"/>
      <name val="宋体"/>
      <charset val="134"/>
      <scheme val="minor"/>
    </font>
    <font>
      <sz val="10.5"/>
      <name val="Times New Roman"/>
      <charset val="134"/>
    </font>
    <font>
      <sz val="12"/>
      <color rgb="FFFF0000"/>
      <name val="宋体"/>
      <charset val="134"/>
    </font>
    <font>
      <sz val="10"/>
      <color indexed="8"/>
      <name val="宋体"/>
      <charset val="134"/>
      <scheme val="minor"/>
    </font>
    <font>
      <sz val="10"/>
      <name val="宋体"/>
      <charset val="134"/>
    </font>
    <font>
      <b/>
      <sz val="16"/>
      <name val="宋体"/>
      <charset val="134"/>
    </font>
    <font>
      <b/>
      <sz val="10"/>
      <color rgb="FF000000"/>
      <name val="微软雅黑"/>
      <charset val="134"/>
    </font>
    <font>
      <b/>
      <sz val="10"/>
      <color rgb="FFFF0000"/>
      <name val="微软雅黑"/>
      <charset val="134"/>
    </font>
    <font>
      <sz val="8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9"/>
      <name val="宋体"/>
      <charset val="134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8" borderId="8" applyNumberFormat="0" applyFont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7" fillId="12" borderId="11" applyNumberFormat="0" applyAlignment="0" applyProtection="0">
      <alignment vertical="center"/>
    </xf>
    <xf numFmtId="0" fontId="28" fillId="12" borderId="7" applyNumberFormat="0" applyAlignment="0" applyProtection="0">
      <alignment vertical="center"/>
    </xf>
    <xf numFmtId="0" fontId="29" fillId="13" borderId="12" applyNumberFormat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58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left" vertical="center"/>
    </xf>
    <xf numFmtId="0" fontId="6" fillId="0" borderId="4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vertical="center"/>
    </xf>
    <xf numFmtId="0" fontId="6" fillId="0" borderId="4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right" vertical="center"/>
    </xf>
    <xf numFmtId="0" fontId="10" fillId="0" borderId="4" xfId="0" applyFont="1" applyFill="1" applyBorder="1" applyAlignment="1">
      <alignment vertical="center"/>
    </xf>
    <xf numFmtId="0" fontId="6" fillId="0" borderId="4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left" vertical="center"/>
    </xf>
    <xf numFmtId="0" fontId="6" fillId="0" borderId="4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left" vertical="center"/>
    </xf>
    <xf numFmtId="0" fontId="13" fillId="0" borderId="4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vertical="center"/>
    </xf>
    <xf numFmtId="0" fontId="0" fillId="0" borderId="4" xfId="0" applyNumberFormat="1" applyFont="1" applyFill="1" applyBorder="1" applyAlignment="1">
      <alignment vertical="center"/>
    </xf>
    <xf numFmtId="0" fontId="0" fillId="0" borderId="4" xfId="0" applyBorder="1">
      <alignment vertical="center"/>
    </xf>
    <xf numFmtId="0" fontId="3" fillId="0" borderId="4" xfId="0" applyFont="1" applyFill="1" applyBorder="1" applyAlignment="1">
      <alignment vertical="center"/>
    </xf>
    <xf numFmtId="0" fontId="14" fillId="0" borderId="0" xfId="0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1270</xdr:colOff>
      <xdr:row>0</xdr:row>
      <xdr:rowOff>94615</xdr:rowOff>
    </xdr:from>
    <xdr:to>
      <xdr:col>0</xdr:col>
      <xdr:colOff>455930</xdr:colOff>
      <xdr:row>0</xdr:row>
      <xdr:rowOff>367665</xdr:rowOff>
    </xdr:to>
    <xdr:pic>
      <xdr:nvPicPr>
        <xdr:cNvPr id="2" name="图片 1" descr="集团全新品牌标识-PNG-标准色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0" y="94615"/>
          <a:ext cx="454660" cy="2730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9"/>
  <sheetViews>
    <sheetView tabSelected="1" workbookViewId="0">
      <selection activeCell="N24" sqref="N24"/>
    </sheetView>
  </sheetViews>
  <sheetFormatPr defaultColWidth="9" defaultRowHeight="13.5"/>
  <cols>
    <col min="1" max="1" width="4.75" customWidth="1"/>
    <col min="2" max="2" width="19.875" customWidth="1"/>
    <col min="3" max="3" width="8.375" customWidth="1"/>
    <col min="4" max="4" width="23.25" customWidth="1"/>
    <col min="5" max="6" width="6.125" customWidth="1"/>
    <col min="7" max="8" width="7.125" customWidth="1"/>
    <col min="9" max="10" width="11" customWidth="1"/>
    <col min="11" max="11" width="12.875" customWidth="1"/>
    <col min="12" max="12" width="11" customWidth="1"/>
    <col min="13" max="13" width="23" customWidth="1"/>
    <col min="15" max="15" width="17.125" customWidth="1"/>
    <col min="16" max="16" width="12.875" customWidth="1"/>
  </cols>
  <sheetData>
    <row r="1" ht="24" customHeight="1" spans="1:13">
      <c r="A1" s="40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</row>
    <row r="2" ht="38" customHeight="1" spans="1:16">
      <c r="A2" s="41" t="s">
        <v>1</v>
      </c>
      <c r="B2" s="41" t="s">
        <v>2</v>
      </c>
      <c r="C2" s="41" t="s">
        <v>3</v>
      </c>
      <c r="D2" s="41" t="s">
        <v>4</v>
      </c>
      <c r="E2" s="41" t="s">
        <v>5</v>
      </c>
      <c r="F2" s="41" t="s">
        <v>6</v>
      </c>
      <c r="G2" s="41" t="s">
        <v>7</v>
      </c>
      <c r="H2" s="41" t="s">
        <v>8</v>
      </c>
      <c r="I2" s="52" t="s">
        <v>9</v>
      </c>
      <c r="J2" s="52" t="s">
        <v>10</v>
      </c>
      <c r="K2" s="52" t="s">
        <v>11</v>
      </c>
      <c r="L2" s="52" t="s">
        <v>12</v>
      </c>
      <c r="M2" s="41" t="s">
        <v>13</v>
      </c>
      <c r="O2" t="s">
        <v>14</v>
      </c>
      <c r="P2" t="s">
        <v>15</v>
      </c>
    </row>
    <row r="3" ht="18" customHeight="1" spans="1:19">
      <c r="A3" s="42">
        <v>1</v>
      </c>
      <c r="B3" s="43" t="s">
        <v>16</v>
      </c>
      <c r="C3" s="43" t="s">
        <v>17</v>
      </c>
      <c r="D3" s="44" t="s">
        <v>18</v>
      </c>
      <c r="E3" s="43" t="s">
        <v>19</v>
      </c>
      <c r="F3" s="43">
        <v>100</v>
      </c>
      <c r="G3" s="45">
        <v>0</v>
      </c>
      <c r="H3" s="46">
        <f>F3*G3</f>
        <v>0</v>
      </c>
      <c r="I3" s="53"/>
      <c r="J3" s="53">
        <f>I3*G3</f>
        <v>0</v>
      </c>
      <c r="K3" s="54">
        <v>100</v>
      </c>
      <c r="L3" s="53">
        <f>G3*K3</f>
        <v>0</v>
      </c>
      <c r="M3" s="53"/>
      <c r="N3"/>
      <c r="P3" s="55" t="s">
        <v>20</v>
      </c>
      <c r="Q3" s="55" t="s">
        <v>21</v>
      </c>
      <c r="R3" s="55" t="s">
        <v>22</v>
      </c>
      <c r="S3" s="55" t="s">
        <v>23</v>
      </c>
    </row>
    <row r="4" ht="18" customHeight="1" spans="1:19">
      <c r="A4" s="42">
        <v>2</v>
      </c>
      <c r="B4" s="43" t="s">
        <v>24</v>
      </c>
      <c r="C4" s="43" t="s">
        <v>17</v>
      </c>
      <c r="D4" s="44" t="s">
        <v>25</v>
      </c>
      <c r="E4" s="43" t="s">
        <v>19</v>
      </c>
      <c r="F4" s="43">
        <v>200</v>
      </c>
      <c r="G4" s="45">
        <v>3</v>
      </c>
      <c r="H4" s="46">
        <f t="shared" ref="H4:H19" si="0">F4*G4</f>
        <v>600</v>
      </c>
      <c r="I4" s="53"/>
      <c r="J4" s="53">
        <f t="shared" ref="J4:J19" si="1">I4*G4</f>
        <v>0</v>
      </c>
      <c r="K4" s="54">
        <v>200</v>
      </c>
      <c r="L4" s="56">
        <f t="shared" ref="L4:L20" si="2">G4*K4</f>
        <v>600</v>
      </c>
      <c r="M4" s="53"/>
      <c r="N4"/>
      <c r="P4" s="55" t="s">
        <v>26</v>
      </c>
      <c r="Q4" s="55">
        <v>1200</v>
      </c>
      <c r="R4" s="55">
        <v>30</v>
      </c>
      <c r="S4" s="55">
        <v>36000</v>
      </c>
    </row>
    <row r="5" ht="18" customHeight="1" spans="1:19">
      <c r="A5" s="42">
        <v>3</v>
      </c>
      <c r="B5" s="43" t="s">
        <v>27</v>
      </c>
      <c r="C5" s="43" t="s">
        <v>17</v>
      </c>
      <c r="D5" s="44" t="s">
        <v>28</v>
      </c>
      <c r="E5" s="43" t="s">
        <v>19</v>
      </c>
      <c r="F5" s="43">
        <v>800</v>
      </c>
      <c r="G5" s="45">
        <v>0</v>
      </c>
      <c r="H5" s="46">
        <f t="shared" si="0"/>
        <v>0</v>
      </c>
      <c r="I5" s="53"/>
      <c r="J5" s="53">
        <f t="shared" si="1"/>
        <v>0</v>
      </c>
      <c r="K5" s="54">
        <v>800</v>
      </c>
      <c r="L5" s="56">
        <f t="shared" si="2"/>
        <v>0</v>
      </c>
      <c r="M5" s="53"/>
      <c r="N5"/>
      <c r="P5" s="55" t="s">
        <v>29</v>
      </c>
      <c r="Q5" s="55">
        <v>0</v>
      </c>
      <c r="R5" s="55">
        <v>92</v>
      </c>
      <c r="S5" s="55">
        <v>0</v>
      </c>
    </row>
    <row r="6" ht="18" customHeight="1" spans="1:19">
      <c r="A6" s="42">
        <v>4</v>
      </c>
      <c r="B6" s="43" t="s">
        <v>30</v>
      </c>
      <c r="C6" s="43" t="s">
        <v>17</v>
      </c>
      <c r="D6" s="44" t="s">
        <v>31</v>
      </c>
      <c r="E6" s="43" t="s">
        <v>32</v>
      </c>
      <c r="F6" s="43">
        <v>40</v>
      </c>
      <c r="G6" s="45">
        <v>0</v>
      </c>
      <c r="H6" s="46">
        <f t="shared" si="0"/>
        <v>0</v>
      </c>
      <c r="I6" s="53"/>
      <c r="J6" s="53">
        <f t="shared" si="1"/>
        <v>0</v>
      </c>
      <c r="K6" s="54">
        <v>40</v>
      </c>
      <c r="L6" s="56">
        <f t="shared" si="2"/>
        <v>0</v>
      </c>
      <c r="M6" s="53"/>
      <c r="N6"/>
      <c r="P6" s="55" t="s">
        <v>33</v>
      </c>
      <c r="Q6" s="55">
        <v>37</v>
      </c>
      <c r="R6" s="55">
        <v>120</v>
      </c>
      <c r="S6" s="55">
        <v>4440</v>
      </c>
    </row>
    <row r="7" ht="18" customHeight="1" spans="1:19">
      <c r="A7" s="42">
        <v>5</v>
      </c>
      <c r="B7" s="43" t="s">
        <v>34</v>
      </c>
      <c r="C7" s="43" t="s">
        <v>17</v>
      </c>
      <c r="D7" s="44" t="s">
        <v>35</v>
      </c>
      <c r="E7" s="43" t="s">
        <v>19</v>
      </c>
      <c r="F7" s="43">
        <v>10</v>
      </c>
      <c r="G7" s="45">
        <v>0</v>
      </c>
      <c r="H7" s="46">
        <f t="shared" si="0"/>
        <v>0</v>
      </c>
      <c r="I7" s="53"/>
      <c r="J7" s="53">
        <f t="shared" si="1"/>
        <v>0</v>
      </c>
      <c r="K7" s="54">
        <v>10</v>
      </c>
      <c r="L7" s="56">
        <f t="shared" si="2"/>
        <v>0</v>
      </c>
      <c r="M7" s="53"/>
      <c r="N7"/>
      <c r="P7" s="55" t="s">
        <v>36</v>
      </c>
      <c r="Q7" s="55">
        <v>33</v>
      </c>
      <c r="R7" s="55">
        <v>108</v>
      </c>
      <c r="S7" s="55">
        <v>3564</v>
      </c>
    </row>
    <row r="8" ht="18" customHeight="1" spans="1:19">
      <c r="A8" s="42">
        <v>6</v>
      </c>
      <c r="B8" s="43" t="s">
        <v>37</v>
      </c>
      <c r="C8" s="43" t="s">
        <v>17</v>
      </c>
      <c r="D8" s="44" t="s">
        <v>38</v>
      </c>
      <c r="E8" s="43" t="s">
        <v>19</v>
      </c>
      <c r="F8" s="43">
        <v>10</v>
      </c>
      <c r="G8" s="45">
        <v>0</v>
      </c>
      <c r="H8" s="46">
        <f t="shared" si="0"/>
        <v>0</v>
      </c>
      <c r="I8" s="53"/>
      <c r="J8" s="53">
        <f t="shared" si="1"/>
        <v>0</v>
      </c>
      <c r="K8" s="54">
        <v>10</v>
      </c>
      <c r="L8" s="56">
        <f t="shared" si="2"/>
        <v>0</v>
      </c>
      <c r="M8" s="53"/>
      <c r="N8"/>
      <c r="P8" s="55" t="s">
        <v>39</v>
      </c>
      <c r="Q8" s="55">
        <v>178</v>
      </c>
      <c r="R8" s="55">
        <v>80</v>
      </c>
      <c r="S8" s="55">
        <v>14240</v>
      </c>
    </row>
    <row r="9" ht="18" customHeight="1" spans="1:19">
      <c r="A9" s="42">
        <v>7</v>
      </c>
      <c r="B9" s="43" t="s">
        <v>40</v>
      </c>
      <c r="C9" s="43" t="s">
        <v>41</v>
      </c>
      <c r="D9" s="44" t="s">
        <v>42</v>
      </c>
      <c r="E9" s="43" t="s">
        <v>19</v>
      </c>
      <c r="F9" s="43">
        <v>6</v>
      </c>
      <c r="G9" s="45">
        <v>0</v>
      </c>
      <c r="H9" s="46">
        <f t="shared" si="0"/>
        <v>0</v>
      </c>
      <c r="I9" s="53"/>
      <c r="J9" s="53">
        <f t="shared" si="1"/>
        <v>0</v>
      </c>
      <c r="K9" s="54">
        <v>6</v>
      </c>
      <c r="L9" s="56">
        <f t="shared" si="2"/>
        <v>0</v>
      </c>
      <c r="M9" s="53"/>
      <c r="N9"/>
      <c r="P9" s="55" t="s">
        <v>43</v>
      </c>
      <c r="Q9" s="55">
        <v>153</v>
      </c>
      <c r="R9" s="55">
        <v>3</v>
      </c>
      <c r="S9" s="55"/>
    </row>
    <row r="10" ht="18" customHeight="1" spans="1:19">
      <c r="A10" s="42">
        <v>8</v>
      </c>
      <c r="B10" s="47" t="s">
        <v>40</v>
      </c>
      <c r="C10" s="47" t="s">
        <v>41</v>
      </c>
      <c r="D10" s="48" t="s">
        <v>44</v>
      </c>
      <c r="E10" s="47" t="s">
        <v>19</v>
      </c>
      <c r="F10" s="47">
        <v>5</v>
      </c>
      <c r="G10" s="45">
        <v>0</v>
      </c>
      <c r="H10" s="46">
        <f t="shared" si="0"/>
        <v>0</v>
      </c>
      <c r="I10" s="53"/>
      <c r="J10" s="53">
        <f t="shared" si="1"/>
        <v>0</v>
      </c>
      <c r="K10" s="54">
        <v>5</v>
      </c>
      <c r="L10" s="56">
        <f t="shared" si="2"/>
        <v>0</v>
      </c>
      <c r="M10" s="53"/>
      <c r="N10"/>
      <c r="P10" s="55" t="s">
        <v>45</v>
      </c>
      <c r="Q10" s="55">
        <v>200</v>
      </c>
      <c r="R10" s="55">
        <v>3</v>
      </c>
      <c r="S10" s="55">
        <v>600</v>
      </c>
    </row>
    <row r="11" ht="18" customHeight="1" spans="1:19">
      <c r="A11" s="42">
        <v>9</v>
      </c>
      <c r="B11" s="43" t="s">
        <v>46</v>
      </c>
      <c r="C11" s="43" t="s">
        <v>47</v>
      </c>
      <c r="D11" s="44" t="s">
        <v>48</v>
      </c>
      <c r="E11" s="43" t="s">
        <v>19</v>
      </c>
      <c r="F11" s="43">
        <v>6</v>
      </c>
      <c r="G11" s="45">
        <v>100</v>
      </c>
      <c r="H11" s="46">
        <f t="shared" si="0"/>
        <v>600</v>
      </c>
      <c r="I11" s="53">
        <v>5</v>
      </c>
      <c r="J11" s="53">
        <f t="shared" si="1"/>
        <v>500</v>
      </c>
      <c r="K11" s="54">
        <v>6</v>
      </c>
      <c r="L11" s="56">
        <f t="shared" si="2"/>
        <v>600</v>
      </c>
      <c r="M11" s="53"/>
      <c r="N11"/>
      <c r="P11" s="55" t="s">
        <v>49</v>
      </c>
      <c r="Q11" s="55">
        <v>153</v>
      </c>
      <c r="R11" s="55">
        <v>5</v>
      </c>
      <c r="S11" s="55"/>
    </row>
    <row r="12" ht="18" customHeight="1" spans="1:19">
      <c r="A12" s="42">
        <v>10</v>
      </c>
      <c r="B12" s="43" t="s">
        <v>46</v>
      </c>
      <c r="C12" s="43" t="s">
        <v>47</v>
      </c>
      <c r="D12" s="44" t="s">
        <v>50</v>
      </c>
      <c r="E12" s="43" t="s">
        <v>51</v>
      </c>
      <c r="F12" s="43">
        <v>5</v>
      </c>
      <c r="G12" s="45">
        <v>100</v>
      </c>
      <c r="H12" s="46">
        <f t="shared" si="0"/>
        <v>500</v>
      </c>
      <c r="I12" s="53">
        <v>6</v>
      </c>
      <c r="J12" s="53">
        <f t="shared" si="1"/>
        <v>600</v>
      </c>
      <c r="K12" s="54">
        <v>5</v>
      </c>
      <c r="L12" s="56">
        <f t="shared" si="2"/>
        <v>500</v>
      </c>
      <c r="M12" s="53"/>
      <c r="N12"/>
      <c r="P12" s="55" t="s">
        <v>52</v>
      </c>
      <c r="Q12" s="55">
        <v>1</v>
      </c>
      <c r="R12" s="55">
        <v>40</v>
      </c>
      <c r="S12" s="55"/>
    </row>
    <row r="13" ht="18" customHeight="1" spans="1:19">
      <c r="A13" s="42">
        <v>11</v>
      </c>
      <c r="B13" s="43" t="s">
        <v>53</v>
      </c>
      <c r="C13" s="43" t="s">
        <v>54</v>
      </c>
      <c r="D13" s="44" t="s">
        <v>55</v>
      </c>
      <c r="E13" s="43" t="s">
        <v>56</v>
      </c>
      <c r="F13" s="43">
        <v>6000</v>
      </c>
      <c r="G13" s="45">
        <v>2</v>
      </c>
      <c r="H13" s="46">
        <f t="shared" si="0"/>
        <v>12000</v>
      </c>
      <c r="I13" s="53">
        <v>5430</v>
      </c>
      <c r="J13" s="53">
        <f t="shared" si="1"/>
        <v>10860</v>
      </c>
      <c r="K13" s="54">
        <v>6000</v>
      </c>
      <c r="L13" s="56">
        <f>2130*2+3870*2.5</f>
        <v>13935</v>
      </c>
      <c r="M13" s="53"/>
      <c r="N13"/>
      <c r="P13" s="55" t="s">
        <v>57</v>
      </c>
      <c r="Q13" s="55">
        <v>11</v>
      </c>
      <c r="R13" s="55">
        <v>100</v>
      </c>
      <c r="S13" s="55">
        <v>1100</v>
      </c>
    </row>
    <row r="14" ht="18" customHeight="1" spans="1:19">
      <c r="A14" s="42">
        <v>12</v>
      </c>
      <c r="B14" s="43" t="s">
        <v>58</v>
      </c>
      <c r="C14" s="43" t="s">
        <v>59</v>
      </c>
      <c r="D14" s="44" t="s">
        <v>60</v>
      </c>
      <c r="E14" s="43" t="s">
        <v>56</v>
      </c>
      <c r="F14" s="43">
        <v>1000</v>
      </c>
      <c r="G14" s="45">
        <v>20</v>
      </c>
      <c r="H14" s="46">
        <f t="shared" si="0"/>
        <v>20000</v>
      </c>
      <c r="I14" s="53">
        <v>1240</v>
      </c>
      <c r="J14" s="53">
        <f t="shared" si="1"/>
        <v>24800</v>
      </c>
      <c r="K14" s="54">
        <v>1200</v>
      </c>
      <c r="L14" s="56">
        <f t="shared" si="2"/>
        <v>24000</v>
      </c>
      <c r="M14" s="53"/>
      <c r="N14"/>
      <c r="P14" s="55" t="s">
        <v>61</v>
      </c>
      <c r="Q14" s="55">
        <v>2130</v>
      </c>
      <c r="R14" s="55">
        <v>2</v>
      </c>
      <c r="S14" s="55">
        <v>4260</v>
      </c>
    </row>
    <row r="15" ht="18" customHeight="1" spans="1:19">
      <c r="A15" s="42">
        <v>13</v>
      </c>
      <c r="B15" s="43" t="s">
        <v>62</v>
      </c>
      <c r="C15" s="43" t="s">
        <v>63</v>
      </c>
      <c r="D15" s="49" t="s">
        <v>64</v>
      </c>
      <c r="E15" s="43" t="s">
        <v>56</v>
      </c>
      <c r="F15" s="43">
        <v>2000</v>
      </c>
      <c r="G15" s="45">
        <v>2</v>
      </c>
      <c r="H15" s="46">
        <f t="shared" si="0"/>
        <v>4000</v>
      </c>
      <c r="I15" s="53">
        <v>1000</v>
      </c>
      <c r="J15" s="53">
        <f t="shared" si="1"/>
        <v>2000</v>
      </c>
      <c r="K15" s="54">
        <v>2000</v>
      </c>
      <c r="L15" s="56">
        <f t="shared" si="2"/>
        <v>4000</v>
      </c>
      <c r="M15" s="53"/>
      <c r="N15"/>
      <c r="P15" s="55" t="s">
        <v>65</v>
      </c>
      <c r="Q15" s="55">
        <v>3870</v>
      </c>
      <c r="R15" s="55">
        <v>2.5</v>
      </c>
      <c r="S15" s="55">
        <v>9675</v>
      </c>
    </row>
    <row r="16" ht="18" customHeight="1" spans="1:19">
      <c r="A16" s="42">
        <v>14</v>
      </c>
      <c r="B16" s="50" t="s">
        <v>66</v>
      </c>
      <c r="C16" s="43" t="s">
        <v>67</v>
      </c>
      <c r="D16" s="49"/>
      <c r="E16" s="43" t="s">
        <v>68</v>
      </c>
      <c r="F16" s="43">
        <v>346</v>
      </c>
      <c r="G16" s="46">
        <v>8</v>
      </c>
      <c r="H16" s="46">
        <f t="shared" si="0"/>
        <v>2768</v>
      </c>
      <c r="I16" s="53">
        <v>264</v>
      </c>
      <c r="J16" s="53">
        <f t="shared" si="1"/>
        <v>2112</v>
      </c>
      <c r="K16" s="54">
        <v>312</v>
      </c>
      <c r="L16" s="56">
        <f t="shared" si="2"/>
        <v>2496</v>
      </c>
      <c r="M16" s="53"/>
      <c r="N16"/>
      <c r="P16" s="55" t="s">
        <v>66</v>
      </c>
      <c r="Q16" s="55">
        <v>312</v>
      </c>
      <c r="R16" s="55">
        <v>8</v>
      </c>
      <c r="S16" s="55">
        <v>2496</v>
      </c>
    </row>
    <row r="17" ht="24" spans="1:19">
      <c r="A17" s="42">
        <v>15</v>
      </c>
      <c r="B17" s="43" t="s">
        <v>69</v>
      </c>
      <c r="C17" s="43" t="s">
        <v>67</v>
      </c>
      <c r="D17" s="49"/>
      <c r="E17" s="43" t="s">
        <v>19</v>
      </c>
      <c r="F17" s="43">
        <v>160</v>
      </c>
      <c r="G17" s="45">
        <v>80</v>
      </c>
      <c r="H17" s="46">
        <f t="shared" si="0"/>
        <v>12800</v>
      </c>
      <c r="I17" s="53">
        <v>78</v>
      </c>
      <c r="J17" s="53">
        <f t="shared" si="1"/>
        <v>6240</v>
      </c>
      <c r="K17" s="53">
        <v>141</v>
      </c>
      <c r="L17" s="56">
        <f t="shared" si="2"/>
        <v>11280</v>
      </c>
      <c r="M17" s="53"/>
      <c r="N17"/>
      <c r="P17" s="55" t="s">
        <v>70</v>
      </c>
      <c r="Q17" s="55">
        <v>2000</v>
      </c>
      <c r="R17" s="55">
        <v>2</v>
      </c>
      <c r="S17" s="55">
        <v>4000</v>
      </c>
    </row>
    <row r="18" ht="24" spans="1:19">
      <c r="A18" s="42">
        <v>16</v>
      </c>
      <c r="B18" s="43" t="s">
        <v>71</v>
      </c>
      <c r="C18" s="43" t="s">
        <v>67</v>
      </c>
      <c r="D18" s="49"/>
      <c r="E18" s="43" t="s">
        <v>19</v>
      </c>
      <c r="F18" s="43">
        <v>0</v>
      </c>
      <c r="G18" s="45">
        <v>108</v>
      </c>
      <c r="H18" s="46">
        <f t="shared" si="0"/>
        <v>0</v>
      </c>
      <c r="I18" s="53">
        <v>42</v>
      </c>
      <c r="J18" s="53">
        <f t="shared" si="1"/>
        <v>4536</v>
      </c>
      <c r="K18" s="53">
        <v>33</v>
      </c>
      <c r="L18" s="56">
        <f t="shared" si="2"/>
        <v>3564</v>
      </c>
      <c r="M18" s="53"/>
      <c r="N18"/>
      <c r="P18" s="55" t="s">
        <v>72</v>
      </c>
      <c r="Q18" s="55">
        <v>0</v>
      </c>
      <c r="R18" s="55"/>
      <c r="S18" s="55">
        <v>0</v>
      </c>
    </row>
    <row r="19" ht="18" customHeight="1" spans="1:19">
      <c r="A19" s="42">
        <v>17</v>
      </c>
      <c r="B19" s="43" t="s">
        <v>73</v>
      </c>
      <c r="C19" s="47" t="s">
        <v>67</v>
      </c>
      <c r="D19" s="51" t="s">
        <v>74</v>
      </c>
      <c r="E19" s="47" t="s">
        <v>19</v>
      </c>
      <c r="F19" s="47">
        <v>16</v>
      </c>
      <c r="G19" s="46">
        <v>200</v>
      </c>
      <c r="H19" s="46">
        <f t="shared" si="0"/>
        <v>3200</v>
      </c>
      <c r="I19" s="53">
        <v>12</v>
      </c>
      <c r="J19" s="53">
        <f t="shared" si="1"/>
        <v>2400</v>
      </c>
      <c r="K19" s="53">
        <v>37</v>
      </c>
      <c r="L19" s="56">
        <f t="shared" si="2"/>
        <v>7400</v>
      </c>
      <c r="M19" s="53"/>
      <c r="P19" s="55" t="s">
        <v>37</v>
      </c>
      <c r="Q19" s="55">
        <v>10</v>
      </c>
      <c r="R19" s="55">
        <v>40</v>
      </c>
      <c r="S19" s="55"/>
    </row>
    <row r="20" ht="18" customHeight="1" spans="1:13">
      <c r="A20" s="42">
        <v>18</v>
      </c>
      <c r="B20" s="43" t="s">
        <v>75</v>
      </c>
      <c r="C20" s="47"/>
      <c r="D20" s="51"/>
      <c r="E20" s="47"/>
      <c r="F20" s="47"/>
      <c r="G20" s="46">
        <v>10</v>
      </c>
      <c r="H20" s="46"/>
      <c r="I20" s="53"/>
      <c r="J20" s="53"/>
      <c r="K20" s="53">
        <v>1200</v>
      </c>
      <c r="L20" s="56">
        <f t="shared" si="2"/>
        <v>12000</v>
      </c>
      <c r="M20" s="53"/>
    </row>
    <row r="21" ht="27" customHeight="1" spans="8:19">
      <c r="H21">
        <f>SUM(H3:H19)</f>
        <v>56468</v>
      </c>
      <c r="J21">
        <f>SUM(J3:J19)</f>
        <v>54048</v>
      </c>
      <c r="K21" s="57" t="s">
        <v>76</v>
      </c>
      <c r="L21">
        <f>SUM(L3:L20)</f>
        <v>80375</v>
      </c>
      <c r="S21">
        <f>SUM(S4:S19)</f>
        <v>80375</v>
      </c>
    </row>
    <row r="26" spans="11:12">
      <c r="K26" t="s">
        <v>77</v>
      </c>
      <c r="L26">
        <v>80375</v>
      </c>
    </row>
    <row r="27" spans="11:12">
      <c r="K27" t="s">
        <v>78</v>
      </c>
      <c r="L27">
        <v>54048</v>
      </c>
    </row>
    <row r="28" spans="11:12">
      <c r="K28" t="s">
        <v>79</v>
      </c>
      <c r="L28">
        <f>L26*0.05</f>
        <v>4018.75</v>
      </c>
    </row>
    <row r="29" spans="11:12">
      <c r="K29" t="s">
        <v>80</v>
      </c>
      <c r="L29">
        <f>L26-L27-L28</f>
        <v>22308.25</v>
      </c>
    </row>
  </sheetData>
  <mergeCells count="1">
    <mergeCell ref="A1:M1"/>
  </mergeCells>
  <pageMargins left="0.7" right="0.7" top="0.75" bottom="0.75" header="0.3" footer="0.3"/>
  <pageSetup paperSize="9" orientation="portrait"/>
  <headerFooter/>
  <ignoredErrors>
    <ignoredError sqref="L13" formula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3"/>
  <sheetViews>
    <sheetView workbookViewId="0">
      <selection activeCell="K9" sqref="K9"/>
    </sheetView>
  </sheetViews>
  <sheetFormatPr defaultColWidth="9" defaultRowHeight="14.25"/>
  <cols>
    <col min="1" max="1" width="13.0833333333333" style="1" customWidth="1"/>
    <col min="2" max="2" width="5.125" style="1" customWidth="1"/>
    <col min="3" max="3" width="16.125" style="1" customWidth="1"/>
    <col min="4" max="4" width="8.375" style="1" customWidth="1"/>
    <col min="5" max="5" width="21" style="1" customWidth="1"/>
    <col min="6" max="6" width="8.875" style="1" customWidth="1"/>
    <col min="7" max="7" width="14" style="1" customWidth="1"/>
    <col min="8" max="9" width="8.875" style="1" customWidth="1"/>
    <col min="10" max="10" width="12" style="1" customWidth="1"/>
    <col min="11" max="11" width="14.75" style="1" customWidth="1"/>
    <col min="12" max="15" width="9" style="1"/>
    <col min="16" max="16" width="24.875" style="1" customWidth="1"/>
    <col min="17" max="18" width="9" style="1"/>
    <col min="19" max="19" width="9.375" style="1"/>
    <col min="20" max="16384" width="9" style="1"/>
  </cols>
  <sheetData>
    <row r="1" s="1" customFormat="1" ht="39" customHeight="1" spans="1:10">
      <c r="A1" s="2" t="s">
        <v>81</v>
      </c>
      <c r="B1" s="3"/>
      <c r="C1" s="3"/>
      <c r="D1" s="3"/>
      <c r="E1" s="3"/>
      <c r="F1" s="3"/>
      <c r="G1" s="3"/>
      <c r="H1" s="4"/>
      <c r="I1" s="4"/>
      <c r="J1" s="4"/>
    </row>
    <row r="2" s="1" customFormat="1" ht="31.5" customHeight="1" spans="1:10">
      <c r="A2" s="5" t="s">
        <v>82</v>
      </c>
      <c r="B2" s="6"/>
      <c r="C2" s="7" t="s">
        <v>83</v>
      </c>
      <c r="D2" s="7"/>
      <c r="E2" s="7"/>
      <c r="F2" s="8"/>
      <c r="G2" s="9" t="s">
        <v>84</v>
      </c>
      <c r="H2" s="10">
        <v>4100106085</v>
      </c>
      <c r="I2" s="7"/>
      <c r="J2" s="8"/>
    </row>
    <row r="3" s="1" customFormat="1" ht="28.5" customHeight="1" spans="1:10">
      <c r="A3" s="5" t="s">
        <v>85</v>
      </c>
      <c r="B3" s="6"/>
      <c r="C3" s="7">
        <v>126514</v>
      </c>
      <c r="D3" s="7"/>
      <c r="E3" s="7"/>
      <c r="F3" s="8"/>
      <c r="G3" s="9" t="s">
        <v>86</v>
      </c>
      <c r="H3" s="10" t="s">
        <v>87</v>
      </c>
      <c r="I3" s="7"/>
      <c r="J3" s="8"/>
    </row>
    <row r="4" s="1" customFormat="1" ht="28.5" customHeight="1" spans="1:10">
      <c r="A4" s="11" t="s">
        <v>88</v>
      </c>
      <c r="B4" s="12" t="s">
        <v>89</v>
      </c>
      <c r="C4" s="12" t="s">
        <v>2</v>
      </c>
      <c r="D4" s="7" t="s">
        <v>90</v>
      </c>
      <c r="E4" s="8"/>
      <c r="F4" s="9" t="s">
        <v>91</v>
      </c>
      <c r="G4" s="9" t="s">
        <v>92</v>
      </c>
      <c r="H4" s="9" t="s">
        <v>93</v>
      </c>
      <c r="I4" s="9" t="s">
        <v>94</v>
      </c>
      <c r="J4" s="9" t="s">
        <v>13</v>
      </c>
    </row>
    <row r="5" s="1" customFormat="1" ht="28.5" customHeight="1" spans="1:12">
      <c r="A5" s="13"/>
      <c r="B5" s="14">
        <v>1</v>
      </c>
      <c r="C5" s="15" t="s">
        <v>16</v>
      </c>
      <c r="D5" s="15" t="s">
        <v>17</v>
      </c>
      <c r="E5" s="16" t="s">
        <v>18</v>
      </c>
      <c r="F5" s="15" t="s">
        <v>19</v>
      </c>
      <c r="G5" s="15">
        <v>100</v>
      </c>
      <c r="H5" s="9">
        <v>100</v>
      </c>
      <c r="I5" s="9">
        <f t="shared" ref="I5:I20" si="0">H5-G5</f>
        <v>0</v>
      </c>
      <c r="J5" s="9"/>
      <c r="K5" s="30"/>
      <c r="L5" s="31"/>
    </row>
    <row r="6" s="1" customFormat="1" ht="28.5" customHeight="1" spans="1:12">
      <c r="A6" s="13"/>
      <c r="B6" s="14">
        <v>2</v>
      </c>
      <c r="C6" s="15" t="s">
        <v>24</v>
      </c>
      <c r="D6" s="15" t="s">
        <v>17</v>
      </c>
      <c r="E6" s="16" t="s">
        <v>25</v>
      </c>
      <c r="F6" s="15" t="s">
        <v>19</v>
      </c>
      <c r="G6" s="15">
        <v>200</v>
      </c>
      <c r="H6" s="9">
        <v>200</v>
      </c>
      <c r="I6" s="9">
        <f t="shared" si="0"/>
        <v>0</v>
      </c>
      <c r="J6" s="9"/>
      <c r="K6" s="30"/>
      <c r="L6" s="31"/>
    </row>
    <row r="7" s="1" customFormat="1" ht="28.5" customHeight="1" spans="1:12">
      <c r="A7" s="13"/>
      <c r="B7" s="14">
        <v>3</v>
      </c>
      <c r="C7" s="15" t="s">
        <v>27</v>
      </c>
      <c r="D7" s="15" t="s">
        <v>17</v>
      </c>
      <c r="E7" s="16" t="s">
        <v>28</v>
      </c>
      <c r="F7" s="15" t="s">
        <v>19</v>
      </c>
      <c r="G7" s="15">
        <v>800</v>
      </c>
      <c r="H7" s="9">
        <v>800</v>
      </c>
      <c r="I7" s="9">
        <f t="shared" si="0"/>
        <v>0</v>
      </c>
      <c r="J7" s="9"/>
      <c r="K7" s="30"/>
      <c r="L7" s="31"/>
    </row>
    <row r="8" s="1" customFormat="1" ht="28.5" customHeight="1" spans="1:12">
      <c r="A8" s="13"/>
      <c r="B8" s="14">
        <v>4</v>
      </c>
      <c r="C8" s="15" t="s">
        <v>30</v>
      </c>
      <c r="D8" s="15" t="s">
        <v>17</v>
      </c>
      <c r="E8" s="16" t="s">
        <v>31</v>
      </c>
      <c r="F8" s="15" t="s">
        <v>32</v>
      </c>
      <c r="G8" s="15">
        <v>40</v>
      </c>
      <c r="H8" s="9">
        <v>40</v>
      </c>
      <c r="I8" s="9">
        <f t="shared" si="0"/>
        <v>0</v>
      </c>
      <c r="J8" s="9"/>
      <c r="K8" s="30"/>
      <c r="L8" s="31"/>
    </row>
    <row r="9" s="1" customFormat="1" ht="28.5" customHeight="1" spans="1:12">
      <c r="A9" s="13"/>
      <c r="B9" s="14">
        <v>5</v>
      </c>
      <c r="C9" s="15" t="s">
        <v>34</v>
      </c>
      <c r="D9" s="15" t="s">
        <v>17</v>
      </c>
      <c r="E9" s="16" t="s">
        <v>35</v>
      </c>
      <c r="F9" s="15" t="s">
        <v>19</v>
      </c>
      <c r="G9" s="15">
        <v>10</v>
      </c>
      <c r="H9" s="9">
        <v>10</v>
      </c>
      <c r="I9" s="9">
        <f t="shared" si="0"/>
        <v>0</v>
      </c>
      <c r="J9" s="9"/>
      <c r="K9" s="30"/>
      <c r="L9" s="31"/>
    </row>
    <row r="10" s="1" customFormat="1" ht="28.5" customHeight="1" spans="1:12">
      <c r="A10" s="13"/>
      <c r="B10" s="14">
        <v>6</v>
      </c>
      <c r="C10" s="15" t="s">
        <v>37</v>
      </c>
      <c r="D10" s="15" t="s">
        <v>17</v>
      </c>
      <c r="E10" s="16" t="s">
        <v>38</v>
      </c>
      <c r="F10" s="15" t="s">
        <v>19</v>
      </c>
      <c r="G10" s="15">
        <v>10</v>
      </c>
      <c r="H10" s="9">
        <v>10</v>
      </c>
      <c r="I10" s="9">
        <f t="shared" si="0"/>
        <v>0</v>
      </c>
      <c r="J10" s="9"/>
      <c r="K10" s="30"/>
      <c r="L10" s="31"/>
    </row>
    <row r="11" s="1" customFormat="1" ht="28.5" customHeight="1" spans="1:12">
      <c r="A11" s="13"/>
      <c r="B11" s="14">
        <v>7</v>
      </c>
      <c r="C11" s="15" t="s">
        <v>40</v>
      </c>
      <c r="D11" s="15" t="s">
        <v>41</v>
      </c>
      <c r="E11" s="16" t="s">
        <v>42</v>
      </c>
      <c r="F11" s="15" t="s">
        <v>19</v>
      </c>
      <c r="G11" s="15">
        <v>6</v>
      </c>
      <c r="H11" s="9">
        <v>6</v>
      </c>
      <c r="I11" s="9">
        <f t="shared" si="0"/>
        <v>0</v>
      </c>
      <c r="J11" s="9"/>
      <c r="K11" s="30"/>
      <c r="L11" s="31"/>
    </row>
    <row r="12" s="1" customFormat="1" ht="28.5" customHeight="1" spans="1:12">
      <c r="A12" s="13"/>
      <c r="B12" s="14">
        <v>8</v>
      </c>
      <c r="C12" s="17" t="s">
        <v>40</v>
      </c>
      <c r="D12" s="17" t="s">
        <v>41</v>
      </c>
      <c r="E12" s="18" t="s">
        <v>44</v>
      </c>
      <c r="F12" s="17" t="s">
        <v>19</v>
      </c>
      <c r="G12" s="17">
        <v>5</v>
      </c>
      <c r="H12" s="9">
        <v>5</v>
      </c>
      <c r="I12" s="9">
        <f t="shared" si="0"/>
        <v>0</v>
      </c>
      <c r="J12" s="9"/>
      <c r="K12" s="30"/>
      <c r="L12" s="31"/>
    </row>
    <row r="13" s="1" customFormat="1" ht="28.5" customHeight="1" spans="1:12">
      <c r="A13" s="13"/>
      <c r="B13" s="14">
        <v>9</v>
      </c>
      <c r="C13" s="15" t="s">
        <v>46</v>
      </c>
      <c r="D13" s="15" t="s">
        <v>47</v>
      </c>
      <c r="E13" s="16" t="s">
        <v>48</v>
      </c>
      <c r="F13" s="15" t="s">
        <v>19</v>
      </c>
      <c r="G13" s="15">
        <v>6</v>
      </c>
      <c r="H13" s="9">
        <v>6</v>
      </c>
      <c r="I13" s="9">
        <f t="shared" si="0"/>
        <v>0</v>
      </c>
      <c r="J13" s="9"/>
      <c r="K13" s="30"/>
      <c r="L13" s="31"/>
    </row>
    <row r="14" s="1" customFormat="1" ht="28.5" customHeight="1" spans="1:19">
      <c r="A14" s="13"/>
      <c r="B14" s="14">
        <v>10</v>
      </c>
      <c r="C14" s="15" t="s">
        <v>46</v>
      </c>
      <c r="D14" s="15" t="s">
        <v>47</v>
      </c>
      <c r="E14" s="16" t="s">
        <v>50</v>
      </c>
      <c r="F14" s="15" t="s">
        <v>51</v>
      </c>
      <c r="G14" s="15">
        <v>5</v>
      </c>
      <c r="H14" s="9">
        <v>5</v>
      </c>
      <c r="I14" s="9">
        <f t="shared" si="0"/>
        <v>0</v>
      </c>
      <c r="J14" s="9"/>
      <c r="K14" s="30"/>
      <c r="L14" s="31" t="s">
        <v>95</v>
      </c>
      <c r="M14" s="31" t="s">
        <v>96</v>
      </c>
      <c r="N14" s="31" t="s">
        <v>97</v>
      </c>
      <c r="O14" s="1"/>
      <c r="P14" s="32"/>
      <c r="Q14" s="38" t="s">
        <v>22</v>
      </c>
      <c r="R14" s="38" t="s">
        <v>6</v>
      </c>
      <c r="S14" s="38" t="s">
        <v>98</v>
      </c>
    </row>
    <row r="15" s="1" customFormat="1" ht="28.5" customHeight="1" spans="1:19">
      <c r="A15" s="13"/>
      <c r="B15" s="14">
        <v>11</v>
      </c>
      <c r="C15" s="15" t="s">
        <v>53</v>
      </c>
      <c r="D15" s="15" t="s">
        <v>54</v>
      </c>
      <c r="E15" s="16" t="s">
        <v>55</v>
      </c>
      <c r="F15" s="15" t="s">
        <v>56</v>
      </c>
      <c r="G15" s="15">
        <v>6000</v>
      </c>
      <c r="H15" s="9">
        <v>6000</v>
      </c>
      <c r="I15" s="9">
        <f t="shared" si="0"/>
        <v>0</v>
      </c>
      <c r="J15" s="9"/>
      <c r="K15" s="31" t="s">
        <v>99</v>
      </c>
      <c r="L15" s="1">
        <v>341510</v>
      </c>
      <c r="M15" s="1">
        <v>299900</v>
      </c>
      <c r="N15" s="1">
        <f>L15-M15</f>
        <v>41610</v>
      </c>
      <c r="P15" s="33" t="s">
        <v>100</v>
      </c>
      <c r="Q15" s="39">
        <v>58.79</v>
      </c>
      <c r="R15" s="39">
        <v>350</v>
      </c>
      <c r="S15" s="39">
        <f t="shared" ref="S15:S17" si="1">Q15*R15</f>
        <v>20576.5</v>
      </c>
    </row>
    <row r="16" s="1" customFormat="1" ht="28.5" customHeight="1" spans="1:19">
      <c r="A16" s="13"/>
      <c r="B16" s="14">
        <v>12</v>
      </c>
      <c r="C16" s="15" t="s">
        <v>58</v>
      </c>
      <c r="D16" s="15" t="s">
        <v>59</v>
      </c>
      <c r="E16" s="16" t="s">
        <v>60</v>
      </c>
      <c r="F16" s="15" t="s">
        <v>56</v>
      </c>
      <c r="G16" s="15">
        <v>1000</v>
      </c>
      <c r="H16" s="9">
        <v>980</v>
      </c>
      <c r="I16" s="9">
        <f t="shared" si="0"/>
        <v>-20</v>
      </c>
      <c r="J16" s="9"/>
      <c r="K16" s="31" t="s">
        <v>101</v>
      </c>
      <c r="L16" s="1">
        <v>297520</v>
      </c>
      <c r="M16" s="1">
        <v>299900</v>
      </c>
      <c r="N16" s="1">
        <f>M16-L16</f>
        <v>2380</v>
      </c>
      <c r="P16" s="33" t="s">
        <v>102</v>
      </c>
      <c r="Q16" s="39">
        <v>650</v>
      </c>
      <c r="R16" s="39">
        <v>21</v>
      </c>
      <c r="S16" s="39">
        <f t="shared" si="1"/>
        <v>13650</v>
      </c>
    </row>
    <row r="17" s="1" customFormat="1" ht="28.5" customHeight="1" spans="1:19">
      <c r="A17" s="13"/>
      <c r="B17" s="14">
        <v>13</v>
      </c>
      <c r="C17" s="15" t="s">
        <v>62</v>
      </c>
      <c r="D17" s="15" t="s">
        <v>63</v>
      </c>
      <c r="E17" s="19" t="s">
        <v>64</v>
      </c>
      <c r="F17" s="15" t="s">
        <v>56</v>
      </c>
      <c r="G17" s="15">
        <v>2000</v>
      </c>
      <c r="H17" s="9">
        <v>2000</v>
      </c>
      <c r="I17" s="9">
        <f t="shared" si="0"/>
        <v>0</v>
      </c>
      <c r="J17" s="9"/>
      <c r="K17" s="30"/>
      <c r="L17" s="1"/>
      <c r="M17" s="1"/>
      <c r="N17" s="1">
        <f>SUM(N15:N16)</f>
        <v>43990</v>
      </c>
      <c r="P17" s="33" t="s">
        <v>103</v>
      </c>
      <c r="Q17" s="39">
        <v>193.91</v>
      </c>
      <c r="R17" s="39">
        <v>53</v>
      </c>
      <c r="S17" s="39">
        <f t="shared" si="1"/>
        <v>10277.23</v>
      </c>
    </row>
    <row r="18" s="1" customFormat="1" ht="28.5" customHeight="1" spans="1:19">
      <c r="A18" s="13"/>
      <c r="B18" s="14">
        <v>14</v>
      </c>
      <c r="C18" s="20" t="s">
        <v>66</v>
      </c>
      <c r="D18" s="15" t="s">
        <v>67</v>
      </c>
      <c r="E18" s="19"/>
      <c r="F18" s="15" t="s">
        <v>68</v>
      </c>
      <c r="G18" s="15">
        <v>346</v>
      </c>
      <c r="H18" s="9">
        <v>346</v>
      </c>
      <c r="I18" s="9">
        <f t="shared" si="0"/>
        <v>0</v>
      </c>
      <c r="J18" s="9"/>
      <c r="K18" s="30"/>
      <c r="L18" s="34"/>
      <c r="M18" s="1"/>
      <c r="N18" s="1"/>
      <c r="O18" s="1"/>
      <c r="P18" s="1"/>
      <c r="Q18" s="1"/>
      <c r="R18" s="1"/>
      <c r="S18" s="1">
        <f>SUM(S15:S17)</f>
        <v>44503.73</v>
      </c>
    </row>
    <row r="19" s="1" customFormat="1" ht="28.5" customHeight="1" spans="1:11">
      <c r="A19" s="13"/>
      <c r="B19" s="14">
        <v>15</v>
      </c>
      <c r="C19" s="15" t="s">
        <v>104</v>
      </c>
      <c r="D19" s="15" t="s">
        <v>67</v>
      </c>
      <c r="E19" s="19"/>
      <c r="F19" s="15" t="s">
        <v>19</v>
      </c>
      <c r="G19" s="15">
        <v>160</v>
      </c>
      <c r="H19" s="9">
        <v>158</v>
      </c>
      <c r="I19" s="9">
        <f t="shared" si="0"/>
        <v>-2</v>
      </c>
      <c r="J19" s="9"/>
      <c r="K19" s="30"/>
    </row>
    <row r="20" s="1" customFormat="1" ht="28.5" customHeight="1" spans="1:11">
      <c r="A20" s="13"/>
      <c r="B20" s="14">
        <v>16</v>
      </c>
      <c r="C20" s="15" t="s">
        <v>73</v>
      </c>
      <c r="D20" s="17" t="s">
        <v>67</v>
      </c>
      <c r="E20" s="21"/>
      <c r="F20" s="17" t="s">
        <v>19</v>
      </c>
      <c r="G20" s="17">
        <v>16</v>
      </c>
      <c r="H20" s="9">
        <v>16</v>
      </c>
      <c r="I20" s="9">
        <f t="shared" si="0"/>
        <v>0</v>
      </c>
      <c r="J20" s="9"/>
      <c r="K20" s="30"/>
    </row>
    <row r="21" s="1" customFormat="1" ht="85" customHeight="1" spans="1:11">
      <c r="A21" s="22" t="s">
        <v>105</v>
      </c>
      <c r="B21" s="23" t="s">
        <v>106</v>
      </c>
      <c r="C21" s="24"/>
      <c r="D21" s="24"/>
      <c r="E21" s="25" t="s">
        <v>107</v>
      </c>
      <c r="F21" s="26"/>
      <c r="G21" s="27"/>
      <c r="H21" s="28" t="s">
        <v>108</v>
      </c>
      <c r="I21" s="28"/>
      <c r="J21" s="35"/>
      <c r="K21" s="30"/>
    </row>
    <row r="22" s="1" customFormat="1" ht="88" customHeight="1" spans="1:10">
      <c r="A22" s="22" t="s">
        <v>109</v>
      </c>
      <c r="B22" s="23" t="s">
        <v>110</v>
      </c>
      <c r="C22" s="24"/>
      <c r="D22" s="24"/>
      <c r="E22" s="25" t="s">
        <v>111</v>
      </c>
      <c r="F22" s="26"/>
      <c r="G22" s="27"/>
      <c r="H22" s="23" t="s">
        <v>112</v>
      </c>
      <c r="I22" s="24"/>
      <c r="J22" s="36"/>
    </row>
    <row r="23" s="1" customFormat="1" spans="8:10">
      <c r="H23" s="29"/>
      <c r="I23" s="29"/>
      <c r="J23" s="37" t="s">
        <v>113</v>
      </c>
    </row>
  </sheetData>
  <mergeCells count="15">
    <mergeCell ref="A1:J1"/>
    <mergeCell ref="A2:B2"/>
    <mergeCell ref="C2:F2"/>
    <mergeCell ref="H2:J2"/>
    <mergeCell ref="A3:B3"/>
    <mergeCell ref="C3:F3"/>
    <mergeCell ref="H3:J3"/>
    <mergeCell ref="D4:E4"/>
    <mergeCell ref="B21:D21"/>
    <mergeCell ref="E21:G21"/>
    <mergeCell ref="H21:J21"/>
    <mergeCell ref="B22:D22"/>
    <mergeCell ref="E22:G22"/>
    <mergeCell ref="H22:J22"/>
    <mergeCell ref="A4:A20"/>
  </mergeCells>
  <pageMargins left="0.7" right="0.7" top="0.75" bottom="0.75" header="0.3" footer="0.3"/>
  <pageSetup paperSize="9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实际验收施工数量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2022-09-05T08:50:00Z</dcterms:created>
  <dcterms:modified xsi:type="dcterms:W3CDTF">2023-01-16T07:43:49Z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CCC1E5FFF95C4E99A235889778AB3405</vt:lpwstr>
  </property>
  <property fmtid="{D5CDD505-2E9C-101B-9397-08002B2CF9AE}" pid="3" name="KSOProductBuildVer">
    <vt:lpwstr>2052-11.1.0.13703</vt:lpwstr>
  </property>
</Properties>
</file>