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3870米按2.5结算</t>
        </r>
      </text>
    </comment>
  </commentList>
</comments>
</file>

<file path=xl/sharedStrings.xml><?xml version="1.0" encoding="utf-8"?>
<sst xmlns="http://schemas.openxmlformats.org/spreadsheetml/2006/main" count="106" uniqueCount="80">
  <si>
    <t>抚州饰件工厂项目结算单</t>
  </si>
  <si>
    <t>编号</t>
  </si>
  <si>
    <t>名称</t>
  </si>
  <si>
    <t>品牌</t>
  </si>
  <si>
    <t>型号</t>
  </si>
  <si>
    <t>单位</t>
  </si>
  <si>
    <t>数量</t>
  </si>
  <si>
    <t>施工单价</t>
  </si>
  <si>
    <t>施工金额</t>
  </si>
  <si>
    <t>进度工程数量</t>
  </si>
  <si>
    <t>进款款金额</t>
  </si>
  <si>
    <t>验收工程数量</t>
  </si>
  <si>
    <t>结算金额</t>
  </si>
  <si>
    <t>备注</t>
  </si>
  <si>
    <t>谢师傅提供工程量</t>
  </si>
  <si>
    <t>饰件</t>
  </si>
  <si>
    <t>底盒面板</t>
  </si>
  <si>
    <t>D-LINK</t>
  </si>
  <si>
    <t>4 口 86 面板_带防尘门</t>
  </si>
  <si>
    <t>个</t>
  </si>
  <si>
    <t>工作名称</t>
  </si>
  <si>
    <t>项目总计数量</t>
  </si>
  <si>
    <t>单价</t>
  </si>
  <si>
    <t>合计</t>
  </si>
  <si>
    <t>网络模块</t>
  </si>
  <si>
    <t>网络模块_六类_不带防尘门</t>
  </si>
  <si>
    <t>桥架安装</t>
  </si>
  <si>
    <t>网络水晶头</t>
  </si>
  <si>
    <t>RJ45_8 芯_千兆-六类非屏蔽型</t>
  </si>
  <si>
    <t>生产AP安装</t>
  </si>
  <si>
    <t>网线</t>
  </si>
  <si>
    <t>网线_超六类_非屏蔽 UTP_305m</t>
  </si>
  <si>
    <t>箱</t>
  </si>
  <si>
    <t>办公AP安装</t>
  </si>
  <si>
    <t>理线架</t>
  </si>
  <si>
    <t>六类金属理线架_1U</t>
  </si>
  <si>
    <t>生产
网络布线</t>
  </si>
  <si>
    <t>配线架</t>
  </si>
  <si>
    <t>六类_配线架_24口_1U</t>
  </si>
  <si>
    <t>办公
网络布线</t>
  </si>
  <si>
    <t>光纤接续单元盒</t>
  </si>
  <si>
    <t>日海</t>
  </si>
  <si>
    <t>3U 带 4 个熔接盘_48 口</t>
  </si>
  <si>
    <t>配线架模块</t>
  </si>
  <si>
    <t>2U 带 2 个熔接盘_24 口</t>
  </si>
  <si>
    <t>面板模块</t>
  </si>
  <si>
    <t>网络机柜</t>
  </si>
  <si>
    <t>图腾</t>
  </si>
  <si>
    <t>2.2M</t>
  </si>
  <si>
    <t>网络跳线
制作</t>
  </si>
  <si>
    <t>12U 壁挂式</t>
  </si>
  <si>
    <t>台</t>
  </si>
  <si>
    <t>交换机
安装</t>
  </si>
  <si>
    <t>光纤</t>
  </si>
  <si>
    <t>烽火</t>
  </si>
  <si>
    <t>12 芯室外层绞式轻铠单模光缆</t>
  </si>
  <si>
    <t>米</t>
  </si>
  <si>
    <t>机柜安装</t>
  </si>
  <si>
    <t>桥架</t>
  </si>
  <si>
    <t>亚明</t>
  </si>
  <si>
    <t>100*100*1.2国际桥架</t>
  </si>
  <si>
    <t>室内光缆</t>
  </si>
  <si>
    <t>PVC线管</t>
  </si>
  <si>
    <t>联塑</t>
  </si>
  <si>
    <t>25规格线管</t>
  </si>
  <si>
    <t>室外光缆</t>
  </si>
  <si>
    <t>光纤熔接</t>
  </si>
  <si>
    <t>人工</t>
  </si>
  <si>
    <t>芯</t>
  </si>
  <si>
    <t>人工费用-从配线间到用户桌面的布线（办公区）</t>
  </si>
  <si>
    <t>线管</t>
  </si>
  <si>
    <t>人工费用-从配线间到用户桌面的布线（非办公区）</t>
  </si>
  <si>
    <t>机柜PDU安装</t>
  </si>
  <si>
    <t>AP安装</t>
  </si>
  <si>
    <t>（含点位）</t>
  </si>
  <si>
    <t>桥架补贴</t>
  </si>
  <si>
    <t>验收金额</t>
  </si>
  <si>
    <t>已付金额</t>
  </si>
  <si>
    <t>扣质保</t>
  </si>
  <si>
    <t>本次付款金额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</si>
</sst>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M26" sqref="M26"/>
    </sheetView>
  </sheetViews>
  <sheetFormatPr defaultColWidth="9" defaultRowHeight="13.5"/>
  <cols>
    <col min="1" max="1" width="4.75" customWidth="1"/>
    <col min="2" max="2" width="19.875" customWidth="1"/>
    <col min="3" max="3" width="8.375" customWidth="1"/>
    <col min="4" max="4" width="23.25" customWidth="1"/>
    <col min="5" max="6" width="6.125" customWidth="1"/>
    <col min="7" max="8" width="7.125" customWidth="1"/>
    <col min="9" max="10" width="11" customWidth="1"/>
    <col min="11" max="11" width="12.875" customWidth="1"/>
    <col min="12" max="12" width="11" customWidth="1"/>
    <col min="13" max="13" width="23" customWidth="1"/>
    <col min="15" max="15" width="17.125" customWidth="1"/>
    <col min="16" max="16" width="12.875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8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2" t="s">
        <v>13</v>
      </c>
      <c r="O2" t="s">
        <v>14</v>
      </c>
      <c r="P2" t="s">
        <v>15</v>
      </c>
    </row>
    <row r="3" ht="18" customHeight="1" spans="1:19">
      <c r="A3" s="3">
        <v>1</v>
      </c>
      <c r="B3" s="4" t="s">
        <v>16</v>
      </c>
      <c r="C3" s="4" t="s">
        <v>17</v>
      </c>
      <c r="D3" s="5" t="s">
        <v>18</v>
      </c>
      <c r="E3" s="4" t="s">
        <v>19</v>
      </c>
      <c r="F3" s="4">
        <v>100</v>
      </c>
      <c r="G3" s="6">
        <v>0</v>
      </c>
      <c r="H3" s="7">
        <f>F3*G3</f>
        <v>0</v>
      </c>
      <c r="I3" s="14"/>
      <c r="J3" s="14">
        <f>I3*G3</f>
        <v>0</v>
      </c>
      <c r="K3" s="15">
        <v>100</v>
      </c>
      <c r="L3" s="14">
        <f>G3*K3</f>
        <v>0</v>
      </c>
      <c r="M3" s="14"/>
      <c r="P3" s="16" t="s">
        <v>20</v>
      </c>
      <c r="Q3" s="16" t="s">
        <v>21</v>
      </c>
      <c r="R3" s="16" t="s">
        <v>22</v>
      </c>
      <c r="S3" s="16" t="s">
        <v>23</v>
      </c>
    </row>
    <row r="4" ht="18" customHeight="1" spans="1:19">
      <c r="A4" s="3">
        <v>2</v>
      </c>
      <c r="B4" s="4" t="s">
        <v>24</v>
      </c>
      <c r="C4" s="4" t="s">
        <v>17</v>
      </c>
      <c r="D4" s="5" t="s">
        <v>25</v>
      </c>
      <c r="E4" s="4" t="s">
        <v>19</v>
      </c>
      <c r="F4" s="4">
        <v>200</v>
      </c>
      <c r="G4" s="6">
        <v>3</v>
      </c>
      <c r="H4" s="7">
        <f t="shared" ref="H4:H19" si="0">F4*G4</f>
        <v>600</v>
      </c>
      <c r="I4" s="14"/>
      <c r="J4" s="14">
        <f t="shared" ref="J4:J19" si="1">I4*G4</f>
        <v>0</v>
      </c>
      <c r="K4" s="15">
        <v>200</v>
      </c>
      <c r="L4" s="17">
        <f t="shared" ref="L4:L20" si="2">G4*K4</f>
        <v>600</v>
      </c>
      <c r="M4" s="14"/>
      <c r="P4" s="16" t="s">
        <v>26</v>
      </c>
      <c r="Q4" s="16">
        <v>1200</v>
      </c>
      <c r="R4" s="16">
        <v>30</v>
      </c>
      <c r="S4" s="16">
        <v>36000</v>
      </c>
    </row>
    <row r="5" ht="18" customHeight="1" spans="1:19">
      <c r="A5" s="3">
        <v>3</v>
      </c>
      <c r="B5" s="4" t="s">
        <v>27</v>
      </c>
      <c r="C5" s="4" t="s">
        <v>17</v>
      </c>
      <c r="D5" s="5" t="s">
        <v>28</v>
      </c>
      <c r="E5" s="4" t="s">
        <v>19</v>
      </c>
      <c r="F5" s="4">
        <v>800</v>
      </c>
      <c r="G5" s="6">
        <v>0</v>
      </c>
      <c r="H5" s="7">
        <f t="shared" si="0"/>
        <v>0</v>
      </c>
      <c r="I5" s="14"/>
      <c r="J5" s="14">
        <f t="shared" si="1"/>
        <v>0</v>
      </c>
      <c r="K5" s="15">
        <v>800</v>
      </c>
      <c r="L5" s="17">
        <f t="shared" si="2"/>
        <v>0</v>
      </c>
      <c r="M5" s="14"/>
      <c r="P5" s="16" t="s">
        <v>29</v>
      </c>
      <c r="Q5" s="16">
        <v>0</v>
      </c>
      <c r="R5" s="16">
        <v>92</v>
      </c>
      <c r="S5" s="16">
        <v>0</v>
      </c>
    </row>
    <row r="6" ht="18" customHeight="1" spans="1:19">
      <c r="A6" s="3">
        <v>4</v>
      </c>
      <c r="B6" s="4" t="s">
        <v>30</v>
      </c>
      <c r="C6" s="4" t="s">
        <v>17</v>
      </c>
      <c r="D6" s="5" t="s">
        <v>31</v>
      </c>
      <c r="E6" s="4" t="s">
        <v>32</v>
      </c>
      <c r="F6" s="4">
        <v>40</v>
      </c>
      <c r="G6" s="6">
        <v>0</v>
      </c>
      <c r="H6" s="7">
        <f t="shared" si="0"/>
        <v>0</v>
      </c>
      <c r="I6" s="14"/>
      <c r="J6" s="14">
        <f t="shared" si="1"/>
        <v>0</v>
      </c>
      <c r="K6" s="15">
        <v>40</v>
      </c>
      <c r="L6" s="17">
        <f t="shared" si="2"/>
        <v>0</v>
      </c>
      <c r="M6" s="14"/>
      <c r="P6" s="16" t="s">
        <v>33</v>
      </c>
      <c r="Q6" s="16">
        <v>37</v>
      </c>
      <c r="R6" s="16">
        <v>120</v>
      </c>
      <c r="S6" s="16">
        <v>4440</v>
      </c>
    </row>
    <row r="7" ht="18" customHeight="1" spans="1:19">
      <c r="A7" s="3">
        <v>5</v>
      </c>
      <c r="B7" s="4" t="s">
        <v>34</v>
      </c>
      <c r="C7" s="4" t="s">
        <v>17</v>
      </c>
      <c r="D7" s="5" t="s">
        <v>35</v>
      </c>
      <c r="E7" s="4" t="s">
        <v>19</v>
      </c>
      <c r="F7" s="4">
        <v>10</v>
      </c>
      <c r="G7" s="6">
        <v>0</v>
      </c>
      <c r="H7" s="7">
        <f t="shared" si="0"/>
        <v>0</v>
      </c>
      <c r="I7" s="14"/>
      <c r="J7" s="14">
        <f t="shared" si="1"/>
        <v>0</v>
      </c>
      <c r="K7" s="15">
        <v>10</v>
      </c>
      <c r="L7" s="17">
        <f t="shared" si="2"/>
        <v>0</v>
      </c>
      <c r="M7" s="14"/>
      <c r="P7" s="16" t="s">
        <v>36</v>
      </c>
      <c r="Q7" s="16">
        <v>33</v>
      </c>
      <c r="R7" s="16">
        <v>108</v>
      </c>
      <c r="S7" s="16">
        <v>3564</v>
      </c>
    </row>
    <row r="8" ht="18" customHeight="1" spans="1:19">
      <c r="A8" s="3">
        <v>6</v>
      </c>
      <c r="B8" s="4" t="s">
        <v>37</v>
      </c>
      <c r="C8" s="4" t="s">
        <v>17</v>
      </c>
      <c r="D8" s="5" t="s">
        <v>38</v>
      </c>
      <c r="E8" s="4" t="s">
        <v>19</v>
      </c>
      <c r="F8" s="4">
        <v>10</v>
      </c>
      <c r="G8" s="6">
        <v>0</v>
      </c>
      <c r="H8" s="7">
        <f t="shared" si="0"/>
        <v>0</v>
      </c>
      <c r="I8" s="14"/>
      <c r="J8" s="14">
        <f t="shared" si="1"/>
        <v>0</v>
      </c>
      <c r="K8" s="15">
        <v>10</v>
      </c>
      <c r="L8" s="17">
        <f t="shared" si="2"/>
        <v>0</v>
      </c>
      <c r="M8" s="14"/>
      <c r="P8" s="16" t="s">
        <v>39</v>
      </c>
      <c r="Q8" s="16">
        <v>178</v>
      </c>
      <c r="R8" s="16">
        <v>80</v>
      </c>
      <c r="S8" s="16">
        <v>14240</v>
      </c>
    </row>
    <row r="9" ht="18" customHeight="1" spans="1:19">
      <c r="A9" s="3">
        <v>7</v>
      </c>
      <c r="B9" s="4" t="s">
        <v>40</v>
      </c>
      <c r="C9" s="4" t="s">
        <v>41</v>
      </c>
      <c r="D9" s="5" t="s">
        <v>42</v>
      </c>
      <c r="E9" s="4" t="s">
        <v>19</v>
      </c>
      <c r="F9" s="4">
        <v>6</v>
      </c>
      <c r="G9" s="6">
        <v>0</v>
      </c>
      <c r="H9" s="7">
        <f t="shared" si="0"/>
        <v>0</v>
      </c>
      <c r="I9" s="14"/>
      <c r="J9" s="14">
        <f t="shared" si="1"/>
        <v>0</v>
      </c>
      <c r="K9" s="15">
        <v>6</v>
      </c>
      <c r="L9" s="17">
        <f t="shared" si="2"/>
        <v>0</v>
      </c>
      <c r="M9" s="14"/>
      <c r="P9" s="16" t="s">
        <v>43</v>
      </c>
      <c r="Q9" s="16">
        <v>153</v>
      </c>
      <c r="R9" s="16">
        <v>3</v>
      </c>
      <c r="S9" s="16"/>
    </row>
    <row r="10" ht="18" customHeight="1" spans="1:19">
      <c r="A10" s="3">
        <v>8</v>
      </c>
      <c r="B10" s="8" t="s">
        <v>40</v>
      </c>
      <c r="C10" s="8" t="s">
        <v>41</v>
      </c>
      <c r="D10" s="9" t="s">
        <v>44</v>
      </c>
      <c r="E10" s="8" t="s">
        <v>19</v>
      </c>
      <c r="F10" s="8">
        <v>5</v>
      </c>
      <c r="G10" s="6">
        <v>0</v>
      </c>
      <c r="H10" s="7">
        <f t="shared" si="0"/>
        <v>0</v>
      </c>
      <c r="I10" s="14"/>
      <c r="J10" s="14">
        <f t="shared" si="1"/>
        <v>0</v>
      </c>
      <c r="K10" s="15">
        <v>5</v>
      </c>
      <c r="L10" s="17">
        <f t="shared" si="2"/>
        <v>0</v>
      </c>
      <c r="M10" s="14"/>
      <c r="P10" s="16" t="s">
        <v>45</v>
      </c>
      <c r="Q10" s="16">
        <v>200</v>
      </c>
      <c r="R10" s="16">
        <v>3</v>
      </c>
      <c r="S10" s="16">
        <v>600</v>
      </c>
    </row>
    <row r="11" ht="18" customHeight="1" spans="1:19">
      <c r="A11" s="3">
        <v>9</v>
      </c>
      <c r="B11" s="4" t="s">
        <v>46</v>
      </c>
      <c r="C11" s="4" t="s">
        <v>47</v>
      </c>
      <c r="D11" s="5" t="s">
        <v>48</v>
      </c>
      <c r="E11" s="4" t="s">
        <v>19</v>
      </c>
      <c r="F11" s="4">
        <v>6</v>
      </c>
      <c r="G11" s="6">
        <v>100</v>
      </c>
      <c r="H11" s="7">
        <f t="shared" si="0"/>
        <v>600</v>
      </c>
      <c r="I11" s="14">
        <v>5</v>
      </c>
      <c r="J11" s="14">
        <f t="shared" si="1"/>
        <v>500</v>
      </c>
      <c r="K11" s="15">
        <v>6</v>
      </c>
      <c r="L11" s="17">
        <f t="shared" si="2"/>
        <v>600</v>
      </c>
      <c r="M11" s="14"/>
      <c r="P11" s="16" t="s">
        <v>49</v>
      </c>
      <c r="Q11" s="16">
        <v>153</v>
      </c>
      <c r="R11" s="16">
        <v>5</v>
      </c>
      <c r="S11" s="16"/>
    </row>
    <row r="12" ht="18" customHeight="1" spans="1:19">
      <c r="A12" s="3">
        <v>10</v>
      </c>
      <c r="B12" s="4" t="s">
        <v>46</v>
      </c>
      <c r="C12" s="4" t="s">
        <v>47</v>
      </c>
      <c r="D12" s="5" t="s">
        <v>50</v>
      </c>
      <c r="E12" s="4" t="s">
        <v>51</v>
      </c>
      <c r="F12" s="4">
        <v>5</v>
      </c>
      <c r="G12" s="6">
        <v>100</v>
      </c>
      <c r="H12" s="7">
        <f t="shared" si="0"/>
        <v>500</v>
      </c>
      <c r="I12" s="14">
        <v>6</v>
      </c>
      <c r="J12" s="14">
        <f t="shared" si="1"/>
        <v>600</v>
      </c>
      <c r="K12" s="15">
        <v>5</v>
      </c>
      <c r="L12" s="17">
        <f t="shared" si="2"/>
        <v>500</v>
      </c>
      <c r="M12" s="14"/>
      <c r="P12" s="16" t="s">
        <v>52</v>
      </c>
      <c r="Q12" s="16">
        <v>1</v>
      </c>
      <c r="R12" s="16">
        <v>40</v>
      </c>
      <c r="S12" s="16"/>
    </row>
    <row r="13" ht="18" customHeight="1" spans="1:19">
      <c r="A13" s="3">
        <v>11</v>
      </c>
      <c r="B13" s="4" t="s">
        <v>53</v>
      </c>
      <c r="C13" s="4" t="s">
        <v>54</v>
      </c>
      <c r="D13" s="5" t="s">
        <v>55</v>
      </c>
      <c r="E13" s="4" t="s">
        <v>56</v>
      </c>
      <c r="F13" s="4">
        <v>6000</v>
      </c>
      <c r="G13" s="6">
        <v>2</v>
      </c>
      <c r="H13" s="7">
        <f t="shared" si="0"/>
        <v>12000</v>
      </c>
      <c r="I13" s="14">
        <v>5430</v>
      </c>
      <c r="J13" s="14">
        <f t="shared" si="1"/>
        <v>10860</v>
      </c>
      <c r="K13" s="15">
        <v>6000</v>
      </c>
      <c r="L13" s="17">
        <f>2130*2+3870*2.5</f>
        <v>13935</v>
      </c>
      <c r="M13" s="14"/>
      <c r="P13" s="16" t="s">
        <v>57</v>
      </c>
      <c r="Q13" s="16">
        <v>11</v>
      </c>
      <c r="R13" s="16">
        <v>100</v>
      </c>
      <c r="S13" s="16">
        <v>1100</v>
      </c>
    </row>
    <row r="14" ht="18" customHeight="1" spans="1:19">
      <c r="A14" s="3">
        <v>12</v>
      </c>
      <c r="B14" s="4" t="s">
        <v>58</v>
      </c>
      <c r="C14" s="4" t="s">
        <v>59</v>
      </c>
      <c r="D14" s="5" t="s">
        <v>60</v>
      </c>
      <c r="E14" s="4" t="s">
        <v>56</v>
      </c>
      <c r="F14" s="4">
        <v>1000</v>
      </c>
      <c r="G14" s="6">
        <v>20</v>
      </c>
      <c r="H14" s="7">
        <f t="shared" si="0"/>
        <v>20000</v>
      </c>
      <c r="I14" s="14">
        <v>1240</v>
      </c>
      <c r="J14" s="14">
        <f t="shared" si="1"/>
        <v>24800</v>
      </c>
      <c r="K14" s="15">
        <v>1200</v>
      </c>
      <c r="L14" s="17">
        <f t="shared" si="2"/>
        <v>24000</v>
      </c>
      <c r="M14" s="14"/>
      <c r="P14" s="16" t="s">
        <v>61</v>
      </c>
      <c r="Q14" s="16">
        <v>2130</v>
      </c>
      <c r="R14" s="16">
        <v>2</v>
      </c>
      <c r="S14" s="16">
        <v>4260</v>
      </c>
    </row>
    <row r="15" ht="18" customHeight="1" spans="1:19">
      <c r="A15" s="3">
        <v>13</v>
      </c>
      <c r="B15" s="4" t="s">
        <v>62</v>
      </c>
      <c r="C15" s="4" t="s">
        <v>63</v>
      </c>
      <c r="D15" s="10" t="s">
        <v>64</v>
      </c>
      <c r="E15" s="4" t="s">
        <v>56</v>
      </c>
      <c r="F15" s="4">
        <v>2000</v>
      </c>
      <c r="G15" s="6">
        <v>2</v>
      </c>
      <c r="H15" s="7">
        <f t="shared" si="0"/>
        <v>4000</v>
      </c>
      <c r="I15" s="14">
        <v>1000</v>
      </c>
      <c r="J15" s="14">
        <f t="shared" si="1"/>
        <v>2000</v>
      </c>
      <c r="K15" s="15">
        <v>2000</v>
      </c>
      <c r="L15" s="17">
        <f t="shared" si="2"/>
        <v>4000</v>
      </c>
      <c r="M15" s="14"/>
      <c r="P15" s="16" t="s">
        <v>65</v>
      </c>
      <c r="Q15" s="16">
        <v>3870</v>
      </c>
      <c r="R15" s="16">
        <v>2.5</v>
      </c>
      <c r="S15" s="16">
        <v>9675</v>
      </c>
    </row>
    <row r="16" ht="18" customHeight="1" spans="1:19">
      <c r="A16" s="3">
        <v>14</v>
      </c>
      <c r="B16" s="11" t="s">
        <v>66</v>
      </c>
      <c r="C16" s="4" t="s">
        <v>67</v>
      </c>
      <c r="D16" s="10"/>
      <c r="E16" s="4" t="s">
        <v>68</v>
      </c>
      <c r="F16" s="4">
        <v>346</v>
      </c>
      <c r="G16" s="7">
        <v>8</v>
      </c>
      <c r="H16" s="7">
        <f t="shared" si="0"/>
        <v>2768</v>
      </c>
      <c r="I16" s="14">
        <v>264</v>
      </c>
      <c r="J16" s="14">
        <f t="shared" si="1"/>
        <v>2112</v>
      </c>
      <c r="K16" s="15">
        <v>312</v>
      </c>
      <c r="L16" s="17">
        <f t="shared" si="2"/>
        <v>2496</v>
      </c>
      <c r="M16" s="14"/>
      <c r="P16" s="16" t="s">
        <v>66</v>
      </c>
      <c r="Q16" s="16">
        <v>312</v>
      </c>
      <c r="R16" s="16">
        <v>8</v>
      </c>
      <c r="S16" s="16">
        <v>2496</v>
      </c>
    </row>
    <row r="17" ht="24" spans="1:19">
      <c r="A17" s="3">
        <v>15</v>
      </c>
      <c r="B17" s="4" t="s">
        <v>69</v>
      </c>
      <c r="C17" s="4" t="s">
        <v>67</v>
      </c>
      <c r="D17" s="10"/>
      <c r="E17" s="4" t="s">
        <v>19</v>
      </c>
      <c r="F17" s="4">
        <v>160</v>
      </c>
      <c r="G17" s="6">
        <v>80</v>
      </c>
      <c r="H17" s="7">
        <f t="shared" si="0"/>
        <v>12800</v>
      </c>
      <c r="I17" s="14">
        <v>78</v>
      </c>
      <c r="J17" s="14">
        <f t="shared" si="1"/>
        <v>6240</v>
      </c>
      <c r="K17" s="14">
        <v>141</v>
      </c>
      <c r="L17" s="17">
        <f t="shared" si="2"/>
        <v>11280</v>
      </c>
      <c r="M17" s="14"/>
      <c r="P17" s="16" t="s">
        <v>70</v>
      </c>
      <c r="Q17" s="16">
        <v>2000</v>
      </c>
      <c r="R17" s="16">
        <v>2</v>
      </c>
      <c r="S17" s="16">
        <v>4000</v>
      </c>
    </row>
    <row r="18" ht="24" spans="1:19">
      <c r="A18" s="3">
        <v>16</v>
      </c>
      <c r="B18" s="4" t="s">
        <v>71</v>
      </c>
      <c r="C18" s="4" t="s">
        <v>67</v>
      </c>
      <c r="D18" s="10"/>
      <c r="E18" s="4" t="s">
        <v>19</v>
      </c>
      <c r="F18" s="4">
        <v>0</v>
      </c>
      <c r="G18" s="6">
        <v>108</v>
      </c>
      <c r="H18" s="7">
        <f t="shared" si="0"/>
        <v>0</v>
      </c>
      <c r="I18" s="14">
        <v>42</v>
      </c>
      <c r="J18" s="14">
        <f t="shared" si="1"/>
        <v>4536</v>
      </c>
      <c r="K18" s="14">
        <v>33</v>
      </c>
      <c r="L18" s="17">
        <f t="shared" si="2"/>
        <v>3564</v>
      </c>
      <c r="M18" s="14"/>
      <c r="P18" s="16" t="s">
        <v>72</v>
      </c>
      <c r="Q18" s="16">
        <v>0</v>
      </c>
      <c r="R18" s="16"/>
      <c r="S18" s="16">
        <v>0</v>
      </c>
    </row>
    <row r="19" ht="18" customHeight="1" spans="1:19">
      <c r="A19" s="3">
        <v>17</v>
      </c>
      <c r="B19" s="4" t="s">
        <v>73</v>
      </c>
      <c r="C19" s="8" t="s">
        <v>67</v>
      </c>
      <c r="D19" s="12" t="s">
        <v>74</v>
      </c>
      <c r="E19" s="8" t="s">
        <v>19</v>
      </c>
      <c r="F19" s="8">
        <v>16</v>
      </c>
      <c r="G19" s="7">
        <v>200</v>
      </c>
      <c r="H19" s="7">
        <f t="shared" si="0"/>
        <v>3200</v>
      </c>
      <c r="I19" s="14">
        <v>12</v>
      </c>
      <c r="J19" s="14">
        <f t="shared" si="1"/>
        <v>2400</v>
      </c>
      <c r="K19" s="14">
        <v>37</v>
      </c>
      <c r="L19" s="17">
        <f t="shared" si="2"/>
        <v>7400</v>
      </c>
      <c r="M19" s="14"/>
      <c r="P19" s="16" t="s">
        <v>37</v>
      </c>
      <c r="Q19" s="16">
        <v>10</v>
      </c>
      <c r="R19" s="16">
        <v>40</v>
      </c>
      <c r="S19" s="16"/>
    </row>
    <row r="20" ht="18" customHeight="1" spans="1:13">
      <c r="A20" s="3">
        <v>18</v>
      </c>
      <c r="B20" s="4" t="s">
        <v>75</v>
      </c>
      <c r="C20" s="8"/>
      <c r="D20" s="12"/>
      <c r="E20" s="8"/>
      <c r="F20" s="8"/>
      <c r="G20" s="7">
        <v>10</v>
      </c>
      <c r="H20" s="7"/>
      <c r="I20" s="14"/>
      <c r="J20" s="14"/>
      <c r="K20" s="14">
        <v>1200</v>
      </c>
      <c r="L20" s="17">
        <f t="shared" si="2"/>
        <v>12000</v>
      </c>
      <c r="M20" s="14"/>
    </row>
    <row r="21" ht="27" customHeight="1" spans="8:19">
      <c r="H21">
        <f t="shared" ref="H21:L21" si="3">SUM(H3:H19)</f>
        <v>56468</v>
      </c>
      <c r="J21">
        <f t="shared" si="3"/>
        <v>54048</v>
      </c>
      <c r="L21">
        <f>SUM(L3:L20)</f>
        <v>80375</v>
      </c>
      <c r="S21">
        <f>SUM(S4:S19)</f>
        <v>80375</v>
      </c>
    </row>
    <row r="26" spans="11:12">
      <c r="K26" t="s">
        <v>76</v>
      </c>
      <c r="L26">
        <v>80375</v>
      </c>
    </row>
    <row r="27" spans="11:12">
      <c r="K27" t="s">
        <v>77</v>
      </c>
      <c r="L27">
        <v>54048</v>
      </c>
    </row>
    <row r="28" spans="11:12">
      <c r="K28" t="s">
        <v>78</v>
      </c>
      <c r="L28">
        <f>L26*0.05</f>
        <v>4018.75</v>
      </c>
    </row>
    <row r="29" spans="11:12">
      <c r="K29" t="s">
        <v>79</v>
      </c>
      <c r="L29">
        <f>L26-L27-L28</f>
        <v>22308.25</v>
      </c>
    </row>
  </sheetData>
  <mergeCells count="1">
    <mergeCell ref="A1:M1"/>
  </mergeCells>
  <pageMargins left="0.7" right="0.7" top="0.75" bottom="0.75" header="0.3" footer="0.3"/>
  <pageSetup paperSize="9" orientation="portrait"/>
  <headerFooter/>
  <ignoredErrors>
    <ignoredError sqref="L1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2022-09-05T08:50:00Z</dcterms:created>
  <dcterms:modified xsi:type="dcterms:W3CDTF">2023-01-14T08:28:18Z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CCC1E5FFF95C4E99A235889778AB3405</vt:lpwstr>
  </property>
  <property fmtid="{D5CDD505-2E9C-101B-9397-08002B2CF9AE}" pid="3" name="KSOProductBuildVer">
    <vt:lpwstr>2052-11.1.0.13703</vt:lpwstr>
  </property>
</Properties>
</file>