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25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<sst xmlns="http://schemas.openxmlformats.org/spreadsheetml/2006/main" count="137" uniqueCount="96">
  <si>
    <t>比亚迪贵安园区弗迪电池网络通信系统集成安装工程</t>
  </si>
  <si>
    <t>编号</t>
  </si>
  <si>
    <t>物料名称</t>
  </si>
  <si>
    <t>品牌</t>
  </si>
  <si>
    <t>类型-规格</t>
  </si>
  <si>
    <t>单位</t>
  </si>
  <si>
    <t>数量</t>
  </si>
  <si>
    <t>单价</t>
  </si>
  <si>
    <t>施工总金额</t>
  </si>
  <si>
    <t>进度款完成数量</t>
  </si>
  <si>
    <t>进度款金额</t>
  </si>
  <si>
    <t>施工验收完成数量</t>
  </si>
  <si>
    <t>验收金额</t>
  </si>
  <si>
    <t xml:space="preserve">备注 </t>
  </si>
  <si>
    <t>验收表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</si>
  <si>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</si>
  <si>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</si>
  <si>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</si>
  <si>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</si>
  <si>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</si>
  <si>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</si>
  <si>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</si>
  <si>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</si>
  <si>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</si>
  <si>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</si>
  <si>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</si>
  <si>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</si>
  <si>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</si>
  <si>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</si>
  <si>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日海</t>
  </si>
  <si>
    <t>3U 带 4 个熔接盘_48 口</t>
  </si>
  <si>
    <t>2U 带 1 个熔接盘_24 口</t>
  </si>
  <si>
    <t>网络机柜</t>
  </si>
  <si>
    <t>图腾</t>
  </si>
  <si>
    <t>42U 600*600*2050</t>
  </si>
  <si>
    <t>服务器机柜</t>
  </si>
  <si>
    <t>42U 1200*600*2050网孔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</si>
  <si>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</si>
  <si>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</si>
  <si>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</si>
  <si>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</si>
  <si>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</si>
  <si>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</si>
  <si>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</si>
  <si>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</si>
  <si>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100*100*1.2*2M国际桥架</t>
  </si>
  <si>
    <t>PVC线管</t>
  </si>
  <si>
    <t>联塑</t>
  </si>
  <si>
    <t>25规格线管</t>
  </si>
  <si>
    <t>光纤熔接</t>
  </si>
  <si>
    <t>人工</t>
  </si>
  <si>
    <t>芯</t>
  </si>
  <si>
    <t>人工费用</t>
  </si>
  <si>
    <t>从配线间到用户桌面的布线（办公区）</t>
  </si>
  <si>
    <t>从配线间到用户桌面的布线（工厂区）</t>
  </si>
  <si>
    <t>AP安装人工</t>
  </si>
  <si>
    <t>（含点位单价，不重复计算）</t>
  </si>
  <si>
    <t>凿槽及修复</t>
  </si>
  <si>
    <t>现场定制</t>
  </si>
  <si>
    <t>1、凿槽、刨沟(混凝土结构)（宽70*深70mm以内）；2、沟槽修补 尺寸(宽70*深70mm)(限10米以内)</t>
  </si>
  <si>
    <t>批</t>
  </si>
  <si>
    <t>地面开挖及恢复</t>
  </si>
  <si>
    <t>开挖及修复（宽500*深500mm）以内，含恢复包括但不限于用于恢复的水泥、沙子等（限10米以内）</t>
  </si>
  <si>
    <t>弱电井进楼管道敷设</t>
  </si>
  <si>
    <t>管道敷设、通信手井修复，含扩孔恢复等（限10米以内）</t>
  </si>
  <si>
    <t>按一个工时计算</t>
  </si>
  <si>
    <t>机柜PDU</t>
  </si>
  <si>
    <t>威腾源</t>
  </si>
  <si>
    <t>1U 6位及以上10A带1.5M线缆3角插头</t>
  </si>
  <si>
    <t>辅材</t>
  </si>
  <si>
    <t>作业工具租金</t>
  </si>
  <si>
    <t>电动登高车月租金</t>
  </si>
  <si>
    <t>机房基础装修部份</t>
  </si>
  <si>
    <t>国优</t>
  </si>
  <si>
    <t>无边全钢全陶瓷防静电地板，支撑 200MM 高，弱电上进线，强电下进线，地面的基础处理及机柜支撑架制作，钢制防火双开门二套 1.5M*2.2M。</t>
  </si>
  <si>
    <t>项</t>
  </si>
  <si>
    <t>机房 UPS 系统</t>
  </si>
  <si>
    <t>爱克赛</t>
  </si>
  <si>
    <t>机房 UPS 系统采用一套 30KVA 的 UPS 电源，配备 32 节 12V 100AH 的免维护电池，一个电池柜。</t>
  </si>
  <si>
    <t>机房防雷系统</t>
  </si>
  <si>
    <t>APS</t>
  </si>
  <si>
    <t>适配相应防雷系统</t>
  </si>
  <si>
    <t>机房项目空调系统</t>
  </si>
  <si>
    <t>格力</t>
  </si>
  <si>
    <t>机房配备 3 台 5P 的柜式空调，一主一备，位于房间的两侧，空调要求实现远程开关机。</t>
  </si>
  <si>
    <t>机房项目配电及强电系统</t>
  </si>
  <si>
    <t>机房强电独立控制，每个机柜做市电及UPS 供电双电路，空调，以及相应机房照明。</t>
  </si>
  <si>
    <t>机房动环监测系统</t>
  </si>
  <si>
    <t>迈飞科</t>
  </si>
  <si>
    <t>配备机房专用门禁系统、监控系统，配备可远程访问的机房动环监测系统。</t>
  </si>
  <si>
    <t>气体消防灭火系统</t>
  </si>
  <si>
    <t>泰和安</t>
  </si>
  <si>
    <t>两套气体消防灭火系统，用120L/90L 柜式七氟丙烷气体灭火装置，满足数据机房、物料房的气体消防灭火要求，同时配备相应的烟雾、温湿度等传感器，以及消防系统报警相关配套设备。</t>
  </si>
  <si>
    <t>已付金额</t>
  </si>
  <si>
    <t>扣质保</t>
  </si>
  <si>
    <t>本次付款金额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</si>
</sst>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1" fillId="0" borderId="0"/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9" fillId="0" borderId="0" applyProtection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1" xfId="46" applyFont="1" applyFill="1" applyBorder="1" applyAlignment="1">
      <alignment horizontal="left" vertical="center" wrapText="1"/>
    </xf>
    <xf numFmtId="177" fontId="3" fillId="0" borderId="1" xfId="52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1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46" applyFont="1" applyFill="1" applyBorder="1" applyAlignment="1">
      <alignment horizontal="left" vertical="center" wrapText="1"/>
    </xf>
    <xf numFmtId="0" fontId="3" fillId="0" borderId="1" xfId="46" applyFont="1" applyFill="1" applyBorder="1" applyAlignment="1">
      <alignment horizontal="center" vertical="center" wrapText="1"/>
    </xf>
    <xf numFmtId="176" fontId="3" fillId="0" borderId="1" xfId="1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_ET_STYLE_NoName_00__冷冻水部分" xfId="5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55880</xdr:colOff>
      <xdr:row>2</xdr:row>
      <xdr:rowOff>31115</xdr:rowOff>
    </xdr:from>
    <xdr:to>
      <xdr:col>24</xdr:col>
      <xdr:colOff>93345</xdr:colOff>
      <xdr:row>22</xdr:row>
      <xdr:rowOff>205105</xdr:rowOff>
    </xdr:to>
    <xdr:pic>
      <xdr:nvPicPr>
        <xdr:cNvPr id="2" name="图片 1" descr="16734188330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21235" y="793115"/>
          <a:ext cx="7027545" cy="836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zoomScale="85" zoomScaleNormal="85" workbookViewId="0">
      <selection activeCell="K13" sqref="K13"/>
    </sheetView>
  </sheetViews>
  <sheetFormatPr defaultColWidth="9" defaultRowHeight="30" customHeight="1"/>
  <cols>
    <col min="1" max="1" width="4.625" style="1" customWidth="1"/>
    <col min="2" max="2" width="14.1166666666667" style="1" customWidth="1"/>
    <col min="3" max="3" width="11.3166666666667" style="1" customWidth="1"/>
    <col min="4" max="4" width="26.7583333333333" style="1" customWidth="1"/>
    <col min="5" max="5" width="8.525" style="1" customWidth="1"/>
    <col min="6" max="6" width="7.93333333333333" style="1" customWidth="1"/>
    <col min="7" max="7" width="6.90833333333333" style="1" customWidth="1"/>
    <col min="8" max="9" width="11.3166666666667" style="5" customWidth="1"/>
    <col min="10" max="11" width="11.3166666666667" style="4" customWidth="1"/>
    <col min="12" max="12" width="9.40833333333333" style="6" customWidth="1"/>
    <col min="13" max="13" width="13.6666666666667" style="6" customWidth="1"/>
    <col min="14" max="14" width="13.75" style="1" customWidth="1"/>
    <col min="15" max="15" width="10.7333333333333" style="1" customWidth="1"/>
    <col min="16" max="16384" width="9" style="1"/>
  </cols>
  <sheetData>
    <row r="1" s="1" customFormat="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4"/>
      <c r="L1" s="6"/>
      <c r="M1" s="6"/>
    </row>
    <row r="2" s="2" customFormat="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32" t="s">
        <v>11</v>
      </c>
      <c r="L2" s="32" t="s">
        <v>12</v>
      </c>
      <c r="M2" s="32" t="s">
        <v>13</v>
      </c>
      <c r="O2" s="33" t="s">
        <v>14</v>
      </c>
    </row>
    <row r="3" s="3" customFormat="1" customHeight="1" spans="1:13">
      <c r="A3" s="9">
        <v>1</v>
      </c>
      <c r="B3" s="10" t="s">
        <v>15</v>
      </c>
      <c r="C3" s="11" t="s">
        <v>16</v>
      </c>
      <c r="D3" s="10" t="s">
        <v>17</v>
      </c>
      <c r="E3" s="12" t="s">
        <v>18</v>
      </c>
      <c r="F3" s="13">
        <v>80</v>
      </c>
      <c r="G3" s="14"/>
      <c r="H3" s="15">
        <v>0</v>
      </c>
      <c r="I3" s="13">
        <v>80</v>
      </c>
      <c r="J3" s="15">
        <f>I3*G3</f>
        <v>0</v>
      </c>
      <c r="K3" s="25"/>
      <c r="L3" s="34"/>
      <c r="M3" s="34"/>
    </row>
    <row r="4" s="3" customFormat="1" customHeight="1" spans="1:13">
      <c r="A4" s="9">
        <v>2</v>
      </c>
      <c r="B4" s="10" t="s">
        <v>19</v>
      </c>
      <c r="C4" s="11" t="s">
        <v>16</v>
      </c>
      <c r="D4" s="10" t="s">
        <v>20</v>
      </c>
      <c r="E4" s="12" t="s">
        <v>18</v>
      </c>
      <c r="F4" s="13">
        <v>200</v>
      </c>
      <c r="G4" s="14">
        <v>3</v>
      </c>
      <c r="H4" s="15">
        <v>600</v>
      </c>
      <c r="I4" s="13">
        <v>157</v>
      </c>
      <c r="J4" s="15">
        <f t="shared" ref="J4:J32" si="0">I4*G4</f>
        <v>471</v>
      </c>
      <c r="K4" s="25">
        <v>300</v>
      </c>
      <c r="L4" s="34">
        <f>K4*G4</f>
        <v>900</v>
      </c>
      <c r="M4" s="34"/>
    </row>
    <row r="5" s="3" customFormat="1" customHeight="1" spans="1:13">
      <c r="A5" s="9">
        <v>3</v>
      </c>
      <c r="B5" s="10" t="s">
        <v>21</v>
      </c>
      <c r="C5" s="11" t="s">
        <v>16</v>
      </c>
      <c r="D5" s="10" t="s">
        <v>22</v>
      </c>
      <c r="E5" s="12" t="s">
        <v>18</v>
      </c>
      <c r="F5" s="16">
        <v>2000</v>
      </c>
      <c r="G5" s="14"/>
      <c r="H5" s="15">
        <v>0</v>
      </c>
      <c r="I5" s="16">
        <v>2000</v>
      </c>
      <c r="J5" s="15">
        <f t="shared" si="0"/>
        <v>0</v>
      </c>
      <c r="K5" s="25"/>
      <c r="L5" s="34"/>
      <c r="M5" s="34"/>
    </row>
    <row r="6" s="3" customFormat="1" customHeight="1" spans="1:13">
      <c r="A6" s="9">
        <v>4</v>
      </c>
      <c r="B6" s="10" t="s">
        <v>23</v>
      </c>
      <c r="C6" s="11" t="s">
        <v>16</v>
      </c>
      <c r="D6" s="10" t="s">
        <v>24</v>
      </c>
      <c r="E6" s="12" t="s">
        <v>25</v>
      </c>
      <c r="F6" s="16">
        <v>170</v>
      </c>
      <c r="G6" s="14"/>
      <c r="H6" s="15">
        <v>0</v>
      </c>
      <c r="I6" s="16">
        <v>170</v>
      </c>
      <c r="J6" s="15">
        <f t="shared" si="0"/>
        <v>0</v>
      </c>
      <c r="K6" s="25"/>
      <c r="L6" s="34"/>
      <c r="M6" s="34"/>
    </row>
    <row r="7" s="3" customFormat="1" customHeight="1" spans="1:13">
      <c r="A7" s="9">
        <v>5</v>
      </c>
      <c r="B7" s="10" t="s">
        <v>26</v>
      </c>
      <c r="C7" s="11" t="s">
        <v>16</v>
      </c>
      <c r="D7" s="10" t="s">
        <v>27</v>
      </c>
      <c r="E7" s="12" t="s">
        <v>18</v>
      </c>
      <c r="F7" s="16">
        <v>60</v>
      </c>
      <c r="G7" s="14"/>
      <c r="H7" s="15">
        <v>0</v>
      </c>
      <c r="I7" s="16">
        <v>60</v>
      </c>
      <c r="J7" s="15">
        <f t="shared" si="0"/>
        <v>0</v>
      </c>
      <c r="K7" s="25"/>
      <c r="L7" s="34"/>
      <c r="M7" s="34"/>
    </row>
    <row r="8" s="3" customFormat="1" customHeight="1" spans="1:13">
      <c r="A8" s="9">
        <v>6</v>
      </c>
      <c r="B8" s="10" t="s">
        <v>28</v>
      </c>
      <c r="C8" s="11" t="s">
        <v>29</v>
      </c>
      <c r="D8" s="10" t="s">
        <v>30</v>
      </c>
      <c r="E8" s="12" t="s">
        <v>18</v>
      </c>
      <c r="F8" s="16">
        <v>26</v>
      </c>
      <c r="G8" s="17"/>
      <c r="H8" s="15">
        <v>0</v>
      </c>
      <c r="I8" s="16">
        <v>26</v>
      </c>
      <c r="J8" s="15">
        <f t="shared" si="0"/>
        <v>0</v>
      </c>
      <c r="K8" s="25"/>
      <c r="L8" s="34"/>
      <c r="M8" s="34"/>
    </row>
    <row r="9" s="3" customFormat="1" customHeight="1" spans="1:13">
      <c r="A9" s="9">
        <v>7</v>
      </c>
      <c r="B9" s="10" t="s">
        <v>28</v>
      </c>
      <c r="C9" s="11" t="s">
        <v>29</v>
      </c>
      <c r="D9" s="10" t="s">
        <v>31</v>
      </c>
      <c r="E9" s="12" t="s">
        <v>18</v>
      </c>
      <c r="F9" s="16">
        <v>51</v>
      </c>
      <c r="G9" s="14"/>
      <c r="H9" s="15">
        <v>0</v>
      </c>
      <c r="I9" s="16">
        <v>51</v>
      </c>
      <c r="J9" s="15">
        <f t="shared" si="0"/>
        <v>0</v>
      </c>
      <c r="K9" s="25"/>
      <c r="L9" s="34"/>
      <c r="M9" s="34"/>
    </row>
    <row r="10" s="3" customFormat="1" customHeight="1" spans="1:13">
      <c r="A10" s="9">
        <v>8</v>
      </c>
      <c r="B10" s="10" t="s">
        <v>32</v>
      </c>
      <c r="C10" s="11" t="s">
        <v>33</v>
      </c>
      <c r="D10" s="10" t="s">
        <v>34</v>
      </c>
      <c r="E10" s="12" t="s">
        <v>18</v>
      </c>
      <c r="F10" s="16">
        <v>10</v>
      </c>
      <c r="G10" s="18">
        <v>100</v>
      </c>
      <c r="H10" s="15">
        <v>1000</v>
      </c>
      <c r="I10" s="16">
        <v>5</v>
      </c>
      <c r="J10" s="15">
        <f t="shared" si="0"/>
        <v>500</v>
      </c>
      <c r="K10" s="25">
        <v>6</v>
      </c>
      <c r="L10" s="34">
        <f t="shared" ref="L10:L19" si="1">K10*G10</f>
        <v>600</v>
      </c>
      <c r="M10" s="34"/>
    </row>
    <row r="11" s="3" customFormat="1" customHeight="1" spans="1:13">
      <c r="A11" s="9">
        <v>9</v>
      </c>
      <c r="B11" s="10" t="s">
        <v>35</v>
      </c>
      <c r="C11" s="11" t="s">
        <v>33</v>
      </c>
      <c r="D11" s="10" t="s">
        <v>36</v>
      </c>
      <c r="E11" s="12" t="s">
        <v>18</v>
      </c>
      <c r="F11" s="16">
        <v>8</v>
      </c>
      <c r="G11" s="14">
        <v>100</v>
      </c>
      <c r="H11" s="15">
        <v>800</v>
      </c>
      <c r="I11" s="16">
        <v>8</v>
      </c>
      <c r="J11" s="15">
        <f t="shared" si="0"/>
        <v>800</v>
      </c>
      <c r="K11" s="25">
        <v>8</v>
      </c>
      <c r="L11" s="34">
        <f t="shared" si="1"/>
        <v>800</v>
      </c>
      <c r="M11" s="34"/>
    </row>
    <row r="12" s="3" customFormat="1" customHeight="1" spans="1:13">
      <c r="A12" s="9">
        <v>10</v>
      </c>
      <c r="B12" s="10" t="s">
        <v>32</v>
      </c>
      <c r="C12" s="11" t="s">
        <v>33</v>
      </c>
      <c r="D12" s="10" t="s">
        <v>37</v>
      </c>
      <c r="E12" s="12" t="s">
        <v>38</v>
      </c>
      <c r="F12" s="16">
        <v>51</v>
      </c>
      <c r="G12" s="14">
        <v>100</v>
      </c>
      <c r="H12" s="15">
        <v>5100</v>
      </c>
      <c r="I12" s="16">
        <v>20</v>
      </c>
      <c r="J12" s="15">
        <f t="shared" si="0"/>
        <v>2000</v>
      </c>
      <c r="K12" s="25">
        <v>36</v>
      </c>
      <c r="L12" s="34">
        <f t="shared" si="1"/>
        <v>3600</v>
      </c>
      <c r="M12" s="34"/>
    </row>
    <row r="13" s="3" customFormat="1" customHeight="1" spans="1:13">
      <c r="A13" s="9">
        <v>11</v>
      </c>
      <c r="B13" s="10" t="s">
        <v>39</v>
      </c>
      <c r="C13" s="11" t="s">
        <v>40</v>
      </c>
      <c r="D13" s="10" t="s">
        <v>41</v>
      </c>
      <c r="E13" s="12" t="s">
        <v>42</v>
      </c>
      <c r="F13" s="16">
        <v>20000</v>
      </c>
      <c r="G13" s="14">
        <v>2</v>
      </c>
      <c r="H13" s="15">
        <v>40000</v>
      </c>
      <c r="I13" s="16">
        <v>6610</v>
      </c>
      <c r="J13" s="15">
        <f t="shared" si="0"/>
        <v>13220</v>
      </c>
      <c r="K13" s="25">
        <v>9320</v>
      </c>
      <c r="L13" s="34">
        <f t="shared" si="1"/>
        <v>18640</v>
      </c>
      <c r="M13" s="34"/>
    </row>
    <row r="14" s="3" customFormat="1" customHeight="1" spans="1:13">
      <c r="A14" s="9">
        <v>12</v>
      </c>
      <c r="B14" s="10" t="s">
        <v>43</v>
      </c>
      <c r="C14" s="11" t="s">
        <v>44</v>
      </c>
      <c r="D14" s="10" t="s">
        <v>45</v>
      </c>
      <c r="E14" s="12" t="s">
        <v>42</v>
      </c>
      <c r="F14" s="16">
        <v>5000</v>
      </c>
      <c r="G14" s="14">
        <v>20</v>
      </c>
      <c r="H14" s="15">
        <v>100000</v>
      </c>
      <c r="I14" s="16">
        <v>2460</v>
      </c>
      <c r="J14" s="15">
        <f t="shared" si="0"/>
        <v>49200</v>
      </c>
      <c r="K14" s="25">
        <v>4100</v>
      </c>
      <c r="L14" s="34">
        <f t="shared" si="1"/>
        <v>82000</v>
      </c>
      <c r="M14" s="34"/>
    </row>
    <row r="15" s="3" customFormat="1" customHeight="1" spans="1:13">
      <c r="A15" s="9">
        <v>13</v>
      </c>
      <c r="B15" s="10" t="s">
        <v>46</v>
      </c>
      <c r="C15" s="11" t="s">
        <v>47</v>
      </c>
      <c r="D15" s="10" t="s">
        <v>48</v>
      </c>
      <c r="E15" s="19" t="s">
        <v>42</v>
      </c>
      <c r="F15" s="16">
        <v>3000</v>
      </c>
      <c r="G15" s="17">
        <v>2</v>
      </c>
      <c r="H15" s="15">
        <v>6000</v>
      </c>
      <c r="I15" s="16">
        <v>4320</v>
      </c>
      <c r="J15" s="15">
        <f t="shared" si="0"/>
        <v>8640</v>
      </c>
      <c r="K15" s="25">
        <v>10000</v>
      </c>
      <c r="L15" s="34">
        <f t="shared" si="1"/>
        <v>20000</v>
      </c>
      <c r="M15" s="34"/>
    </row>
    <row r="16" s="3" customFormat="1" customHeight="1" spans="1:13">
      <c r="A16" s="9">
        <v>14</v>
      </c>
      <c r="B16" s="10" t="s">
        <v>49</v>
      </c>
      <c r="C16" s="11" t="s">
        <v>50</v>
      </c>
      <c r="D16" s="10"/>
      <c r="E16" s="20" t="s">
        <v>51</v>
      </c>
      <c r="F16" s="16">
        <v>2448</v>
      </c>
      <c r="G16" s="21">
        <v>8</v>
      </c>
      <c r="H16" s="15">
        <v>19584</v>
      </c>
      <c r="I16" s="16">
        <v>576</v>
      </c>
      <c r="J16" s="15">
        <f t="shared" si="0"/>
        <v>4608</v>
      </c>
      <c r="K16" s="25">
        <v>1080</v>
      </c>
      <c r="L16" s="34">
        <f t="shared" si="1"/>
        <v>8640</v>
      </c>
      <c r="M16" s="34"/>
    </row>
    <row r="17" s="3" customFormat="1" customHeight="1" spans="1:13">
      <c r="A17" s="9">
        <v>15</v>
      </c>
      <c r="B17" s="10" t="s">
        <v>52</v>
      </c>
      <c r="C17" s="11" t="s">
        <v>50</v>
      </c>
      <c r="D17" s="10" t="s">
        <v>53</v>
      </c>
      <c r="E17" s="20" t="s">
        <v>18</v>
      </c>
      <c r="F17" s="16">
        <v>500</v>
      </c>
      <c r="G17" s="17">
        <v>80</v>
      </c>
      <c r="H17" s="15">
        <v>40000</v>
      </c>
      <c r="I17" s="16">
        <v>220</v>
      </c>
      <c r="J17" s="15">
        <f t="shared" si="0"/>
        <v>17600</v>
      </c>
      <c r="K17" s="25">
        <v>600</v>
      </c>
      <c r="L17" s="34">
        <f t="shared" si="1"/>
        <v>48000</v>
      </c>
      <c r="M17" s="34"/>
    </row>
    <row r="18" s="3" customFormat="1" customHeight="1" spans="1:13">
      <c r="A18" s="9"/>
      <c r="B18" s="10" t="s">
        <v>52</v>
      </c>
      <c r="C18" s="11" t="s">
        <v>50</v>
      </c>
      <c r="D18" s="10" t="s">
        <v>54</v>
      </c>
      <c r="E18" s="20" t="s">
        <v>18</v>
      </c>
      <c r="F18" s="16"/>
      <c r="G18" s="17">
        <v>108</v>
      </c>
      <c r="H18" s="15">
        <v>0</v>
      </c>
      <c r="I18" s="16">
        <v>130</v>
      </c>
      <c r="J18" s="15">
        <f t="shared" si="0"/>
        <v>14040</v>
      </c>
      <c r="K18" s="25">
        <f>295+20</f>
        <v>315</v>
      </c>
      <c r="L18" s="34">
        <f t="shared" si="1"/>
        <v>34020</v>
      </c>
      <c r="M18" s="34"/>
    </row>
    <row r="19" s="3" customFormat="1" customHeight="1" spans="1:13">
      <c r="A19" s="9">
        <v>16</v>
      </c>
      <c r="B19" s="10" t="s">
        <v>55</v>
      </c>
      <c r="C19" s="11" t="s">
        <v>50</v>
      </c>
      <c r="D19" s="22" t="s">
        <v>56</v>
      </c>
      <c r="E19" s="19" t="s">
        <v>18</v>
      </c>
      <c r="F19" s="16">
        <v>64</v>
      </c>
      <c r="G19" s="17">
        <v>200</v>
      </c>
      <c r="H19" s="15">
        <v>12800</v>
      </c>
      <c r="I19" s="16">
        <v>30</v>
      </c>
      <c r="J19" s="15">
        <f t="shared" si="0"/>
        <v>6000</v>
      </c>
      <c r="K19" s="20">
        <v>64</v>
      </c>
      <c r="L19" s="34">
        <f t="shared" si="1"/>
        <v>12800</v>
      </c>
      <c r="M19" s="34"/>
    </row>
    <row r="20" s="3" customFormat="1" ht="45" customHeight="1" spans="1:13">
      <c r="A20" s="9">
        <v>17</v>
      </c>
      <c r="B20" s="10" t="s">
        <v>57</v>
      </c>
      <c r="C20" s="11" t="s">
        <v>58</v>
      </c>
      <c r="D20" s="10" t="s">
        <v>59</v>
      </c>
      <c r="E20" s="23" t="s">
        <v>60</v>
      </c>
      <c r="F20" s="24">
        <v>1</v>
      </c>
      <c r="G20" s="17"/>
      <c r="H20" s="15">
        <v>0</v>
      </c>
      <c r="I20" s="24">
        <v>1</v>
      </c>
      <c r="J20" s="15">
        <f t="shared" si="0"/>
        <v>0</v>
      </c>
      <c r="K20" s="25"/>
      <c r="L20" s="34"/>
      <c r="M20" s="34"/>
    </row>
    <row r="21" s="3" customFormat="1" ht="45" customHeight="1" spans="1:13">
      <c r="A21" s="9">
        <v>18</v>
      </c>
      <c r="B21" s="10" t="s">
        <v>61</v>
      </c>
      <c r="C21" s="11" t="s">
        <v>58</v>
      </c>
      <c r="D21" s="10" t="s">
        <v>62</v>
      </c>
      <c r="E21" s="23" t="s">
        <v>60</v>
      </c>
      <c r="F21" s="24">
        <v>1</v>
      </c>
      <c r="G21" s="17"/>
      <c r="H21" s="15">
        <v>0</v>
      </c>
      <c r="I21" s="24">
        <v>1</v>
      </c>
      <c r="J21" s="15">
        <f t="shared" si="0"/>
        <v>0</v>
      </c>
      <c r="K21" s="25"/>
      <c r="L21" s="34"/>
      <c r="M21" s="34"/>
    </row>
    <row r="22" s="3" customFormat="1" ht="45" customHeight="1" spans="1:13">
      <c r="A22" s="9">
        <v>19</v>
      </c>
      <c r="B22" s="10" t="s">
        <v>63</v>
      </c>
      <c r="C22" s="11" t="s">
        <v>58</v>
      </c>
      <c r="D22" s="10" t="s">
        <v>64</v>
      </c>
      <c r="E22" s="23" t="s">
        <v>60</v>
      </c>
      <c r="F22" s="24">
        <v>1</v>
      </c>
      <c r="G22" s="17"/>
      <c r="H22" s="15">
        <v>0</v>
      </c>
      <c r="I22" s="24">
        <v>1</v>
      </c>
      <c r="J22" s="15">
        <f t="shared" si="0"/>
        <v>0</v>
      </c>
      <c r="K22" s="25">
        <v>1</v>
      </c>
      <c r="L22" s="34">
        <v>300</v>
      </c>
      <c r="M22" s="34" t="s">
        <v>65</v>
      </c>
    </row>
    <row r="23" s="3" customFormat="1" ht="45" customHeight="1" spans="1:13">
      <c r="A23" s="9">
        <v>20</v>
      </c>
      <c r="B23" s="10" t="s">
        <v>66</v>
      </c>
      <c r="C23" s="11" t="s">
        <v>67</v>
      </c>
      <c r="D23" s="10" t="s">
        <v>68</v>
      </c>
      <c r="E23" s="23" t="s">
        <v>18</v>
      </c>
      <c r="F23" s="24">
        <v>25</v>
      </c>
      <c r="G23" s="17">
        <v>40</v>
      </c>
      <c r="H23" s="15">
        <v>1000</v>
      </c>
      <c r="I23" s="24">
        <v>25</v>
      </c>
      <c r="J23" s="15">
        <f t="shared" si="0"/>
        <v>1000</v>
      </c>
      <c r="K23" s="25"/>
      <c r="L23" s="34"/>
      <c r="M23" s="34"/>
    </row>
    <row r="24" s="3" customFormat="1" ht="45" customHeight="1" spans="1:13">
      <c r="A24" s="9">
        <v>21</v>
      </c>
      <c r="B24" s="10" t="s">
        <v>69</v>
      </c>
      <c r="C24" s="11"/>
      <c r="D24" s="10" t="s">
        <v>69</v>
      </c>
      <c r="E24" s="23" t="s">
        <v>60</v>
      </c>
      <c r="F24" s="24">
        <v>1</v>
      </c>
      <c r="G24" s="17"/>
      <c r="H24" s="15">
        <v>0</v>
      </c>
      <c r="I24" s="24">
        <v>1</v>
      </c>
      <c r="J24" s="15">
        <f t="shared" si="0"/>
        <v>0</v>
      </c>
      <c r="K24" s="25"/>
      <c r="L24" s="34"/>
      <c r="M24" s="34"/>
    </row>
    <row r="25" s="3" customFormat="1" customHeight="1" spans="1:13">
      <c r="A25" s="9">
        <v>22</v>
      </c>
      <c r="B25" s="10" t="s">
        <v>70</v>
      </c>
      <c r="C25" s="11"/>
      <c r="D25" s="10" t="s">
        <v>71</v>
      </c>
      <c r="E25" s="23" t="s">
        <v>60</v>
      </c>
      <c r="F25" s="24">
        <v>1</v>
      </c>
      <c r="G25" s="25"/>
      <c r="H25" s="15">
        <v>0</v>
      </c>
      <c r="I25" s="24">
        <v>1</v>
      </c>
      <c r="J25" s="15">
        <f t="shared" si="0"/>
        <v>0</v>
      </c>
      <c r="K25" s="25"/>
      <c r="L25" s="34"/>
      <c r="M25" s="34"/>
    </row>
    <row r="26" s="3" customFormat="1" customHeight="1" spans="1:13">
      <c r="A26" s="9">
        <v>23</v>
      </c>
      <c r="B26" s="10" t="s">
        <v>72</v>
      </c>
      <c r="C26" s="11" t="s">
        <v>73</v>
      </c>
      <c r="D26" s="10" t="s">
        <v>74</v>
      </c>
      <c r="E26" s="23" t="s">
        <v>75</v>
      </c>
      <c r="F26" s="24">
        <v>1</v>
      </c>
      <c r="G26" s="26">
        <v>6000</v>
      </c>
      <c r="H26" s="27">
        <v>6000</v>
      </c>
      <c r="I26" s="24">
        <v>1</v>
      </c>
      <c r="J26" s="27">
        <f t="shared" si="0"/>
        <v>6000</v>
      </c>
      <c r="K26" s="25"/>
      <c r="L26" s="34"/>
      <c r="M26" s="34"/>
    </row>
    <row r="27" s="3" customFormat="1" customHeight="1" spans="1:13">
      <c r="A27" s="9">
        <v>24</v>
      </c>
      <c r="B27" s="10" t="s">
        <v>76</v>
      </c>
      <c r="C27" s="11" t="s">
        <v>77</v>
      </c>
      <c r="D27" s="10" t="s">
        <v>78</v>
      </c>
      <c r="E27" s="23" t="s">
        <v>75</v>
      </c>
      <c r="F27" s="24">
        <v>1</v>
      </c>
      <c r="G27" s="28"/>
      <c r="H27" s="29"/>
      <c r="I27" s="24">
        <v>1</v>
      </c>
      <c r="J27" s="29"/>
      <c r="K27" s="25"/>
      <c r="L27" s="34"/>
      <c r="M27" s="34"/>
    </row>
    <row r="28" s="3" customFormat="1" customHeight="1" spans="1:13">
      <c r="A28" s="9">
        <v>25</v>
      </c>
      <c r="B28" s="10" t="s">
        <v>79</v>
      </c>
      <c r="C28" s="11" t="s">
        <v>80</v>
      </c>
      <c r="D28" s="10" t="s">
        <v>81</v>
      </c>
      <c r="E28" s="23" t="s">
        <v>75</v>
      </c>
      <c r="F28" s="24">
        <v>1</v>
      </c>
      <c r="G28" s="28"/>
      <c r="H28" s="29"/>
      <c r="I28" s="24">
        <v>1</v>
      </c>
      <c r="J28" s="29"/>
      <c r="K28" s="25"/>
      <c r="L28" s="34"/>
      <c r="M28" s="34"/>
    </row>
    <row r="29" s="3" customFormat="1" ht="40.5" spans="1:13">
      <c r="A29" s="9">
        <v>26</v>
      </c>
      <c r="B29" s="10" t="s">
        <v>82</v>
      </c>
      <c r="C29" s="11" t="s">
        <v>83</v>
      </c>
      <c r="D29" s="10" t="s">
        <v>84</v>
      </c>
      <c r="E29" s="23" t="s">
        <v>75</v>
      </c>
      <c r="F29" s="24">
        <v>1</v>
      </c>
      <c r="G29" s="28"/>
      <c r="H29" s="29"/>
      <c r="I29" s="24">
        <v>1</v>
      </c>
      <c r="J29" s="29"/>
      <c r="K29" s="25">
        <v>1</v>
      </c>
      <c r="L29" s="34">
        <f>K29*G26</f>
        <v>6000</v>
      </c>
      <c r="M29" s="34"/>
    </row>
    <row r="30" s="3" customFormat="1" customHeight="1" spans="1:13">
      <c r="A30" s="9">
        <v>27</v>
      </c>
      <c r="B30" s="10" t="s">
        <v>85</v>
      </c>
      <c r="C30" s="11" t="s">
        <v>73</v>
      </c>
      <c r="D30" s="10" t="s">
        <v>86</v>
      </c>
      <c r="E30" s="23" t="s">
        <v>75</v>
      </c>
      <c r="F30" s="24">
        <v>1</v>
      </c>
      <c r="G30" s="28"/>
      <c r="H30" s="29"/>
      <c r="I30" s="24">
        <v>1</v>
      </c>
      <c r="J30" s="29"/>
      <c r="K30" s="25"/>
      <c r="L30" s="34"/>
      <c r="M30" s="34"/>
    </row>
    <row r="31" s="3" customFormat="1" customHeight="1" spans="1:13">
      <c r="A31" s="9">
        <v>28</v>
      </c>
      <c r="B31" s="10" t="s">
        <v>87</v>
      </c>
      <c r="C31" s="11" t="s">
        <v>88</v>
      </c>
      <c r="D31" s="10" t="s">
        <v>89</v>
      </c>
      <c r="E31" s="23" t="s">
        <v>75</v>
      </c>
      <c r="F31" s="24">
        <v>1</v>
      </c>
      <c r="G31" s="28"/>
      <c r="H31" s="29"/>
      <c r="I31" s="24">
        <v>1</v>
      </c>
      <c r="J31" s="29"/>
      <c r="K31" s="25"/>
      <c r="L31" s="34"/>
      <c r="M31" s="34"/>
    </row>
    <row r="32" s="3" customFormat="1" customHeight="1" spans="1:13">
      <c r="A32" s="9">
        <v>29</v>
      </c>
      <c r="B32" s="10" t="s">
        <v>90</v>
      </c>
      <c r="C32" s="11" t="s">
        <v>91</v>
      </c>
      <c r="D32" s="10" t="s">
        <v>92</v>
      </c>
      <c r="E32" s="23" t="s">
        <v>75</v>
      </c>
      <c r="F32" s="24">
        <v>1</v>
      </c>
      <c r="G32" s="30"/>
      <c r="H32" s="31"/>
      <c r="I32" s="24">
        <v>1</v>
      </c>
      <c r="J32" s="31"/>
      <c r="K32" s="25"/>
      <c r="L32" s="34"/>
      <c r="M32" s="34"/>
    </row>
    <row r="33" customHeight="1" spans="8:12">
      <c r="H33" s="5">
        <f>SUM(H3:H32)</f>
        <v>232884</v>
      </c>
      <c r="I33" s="5">
        <f>SUM(J3:J32)</f>
        <v>124079</v>
      </c>
      <c r="L33" s="6">
        <f>SUM(L3:L32)</f>
        <v>236300</v>
      </c>
    </row>
    <row r="34" s="1" customFormat="1" customHeight="1" spans="8:13">
      <c r="H34" s="5"/>
      <c r="I34" s="5"/>
      <c r="J34" s="4"/>
      <c r="K34" s="4"/>
      <c r="L34" s="6"/>
      <c r="M34" s="6"/>
    </row>
    <row r="35" s="4" customFormat="1" customHeight="1" spans="14:15">
      <c r="N35" s="4" t="s">
        <v>12</v>
      </c>
      <c r="O35" s="4">
        <v>236300</v>
      </c>
    </row>
    <row r="36" s="1" customFormat="1" customHeight="1" spans="8:15">
      <c r="H36" s="5"/>
      <c r="I36" s="5"/>
      <c r="J36" s="4"/>
      <c r="M36" s="6"/>
      <c r="N36" s="4" t="s">
        <v>93</v>
      </c>
      <c r="O36" s="4">
        <v>100000</v>
      </c>
    </row>
    <row r="37" s="1" customFormat="1" customHeight="1" spans="8:15">
      <c r="H37" s="5"/>
      <c r="I37" s="5"/>
      <c r="J37" s="4"/>
      <c r="M37" s="6"/>
      <c r="N37" s="4" t="s">
        <v>94</v>
      </c>
      <c r="O37" s="4">
        <f>O35*0.05</f>
        <v>11815</v>
      </c>
    </row>
    <row r="38" s="1" customFormat="1" customHeight="1" spans="8:15">
      <c r="H38" s="5"/>
      <c r="I38" s="5"/>
      <c r="J38" s="4"/>
      <c r="M38" s="6"/>
      <c r="N38" s="4" t="s">
        <v>95</v>
      </c>
      <c r="O38" s="4">
        <f>O35-O36-O37</f>
        <v>124485</v>
      </c>
    </row>
  </sheetData>
  <mergeCells count="4">
    <mergeCell ref="A1:J1"/>
    <mergeCell ref="G26:G32"/>
    <mergeCell ref="H26:H32"/>
    <mergeCell ref="J26:J32"/>
  </mergeCells>
  <printOptions horizontalCentered="1"/>
  <pageMargins left="0.196527777777778" right="0.196527777777778" top="0.393055555555556" bottom="0.196527777777778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2023-01-11T06:39:35Z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761B9F1372B04FC1B4B43B69CB1E034F</vt:lpwstr>
  </property>
  <property fmtid="{D5CDD505-2E9C-101B-9397-08002B2CF9AE}" pid="3" name="KSOProductBuildVer">
    <vt:lpwstr>2052-11.1.0.13703</vt:lpwstr>
  </property>
</Properties>
</file>