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42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<sst xmlns="http://schemas.openxmlformats.org/spreadsheetml/2006/main" count="131" uniqueCount="63">
  <si>
    <t>6B车间工程量</t>
  </si>
  <si>
    <t>办公室工程量</t>
  </si>
  <si>
    <t>编号</t>
  </si>
  <si>
    <t>名称</t>
  </si>
  <si>
    <t>型号</t>
  </si>
  <si>
    <t>单位</t>
  </si>
  <si>
    <t>施工单价</t>
  </si>
  <si>
    <t>工程数量</t>
  </si>
  <si>
    <t>结算金额</t>
  </si>
  <si>
    <t>底盒面板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</si>
  <si>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</si>
  <si>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</si>
  <si>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</si>
  <si>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</si>
  <si>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</si>
  <si>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</si>
  <si>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</si>
  <si>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</si>
  <si>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</si>
  <si>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</si>
  <si>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</si>
  <si>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光纤接续单元盒</t>
  </si>
  <si>
    <t>3U 带 4 个熔接盘_48 口</t>
  </si>
  <si>
    <t>线槽</t>
  </si>
  <si>
    <t>PVC线槽</t>
  </si>
  <si>
    <t>米</t>
  </si>
  <si>
    <t>1U 带 1 个熔接盘_12 口</t>
  </si>
  <si>
    <t>线管</t>
  </si>
  <si>
    <t>25PVC线管</t>
  </si>
  <si>
    <t>网络机柜</t>
  </si>
  <si>
    <t>2.2M</t>
  </si>
  <si>
    <t>9U 壁挂式</t>
  </si>
  <si>
    <t>台</t>
  </si>
  <si>
    <t>光纤</t>
  </si>
  <si>
    <t>12 芯室外层绞式轻铠单模光缆</t>
  </si>
  <si>
    <t>桥架</t>
  </si>
  <si>
    <t>100*100*1.2国际桥架</t>
  </si>
  <si>
    <t>KBG线管</t>
  </si>
  <si>
    <t>25规格线管</t>
  </si>
  <si>
    <t>光纤熔接</t>
  </si>
  <si>
    <t>芯</t>
  </si>
  <si>
    <t>人工费用</t>
  </si>
  <si>
    <t>从配线间到用户桌面的布线</t>
  </si>
  <si>
    <t>AP安装人工</t>
  </si>
  <si>
    <t>（6B+6C车间卡机线）</t>
  </si>
  <si>
    <t>金额合计：</t>
  </si>
  <si>
    <t>人工</t>
  </si>
  <si>
    <t>日期</t>
  </si>
  <si>
    <t>工时            （个）</t>
  </si>
  <si>
    <t>备注</t>
  </si>
  <si>
    <t>车间</t>
  </si>
  <si>
    <t>工程量金额合计</t>
  </si>
  <si>
    <t>元</t>
  </si>
  <si>
    <t>已预付金额</t>
  </si>
  <si>
    <t>剩余金额</t>
  </si>
  <si>
    <t>7人加班</t>
  </si>
  <si>
    <t>扣除质保金5%</t>
  </si>
  <si>
    <t>补贴金额</t>
  </si>
  <si>
    <t>应付</t>
  </si>
  <si>
    <t>3人加班</t>
  </si>
  <si>
    <t>室外主光纤</t>
  </si>
  <si>
    <t>车间新增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</si>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</sst>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微软雅黑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8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8"/>
  <sheetViews>
    <sheetView tabSelected="1" topLeftCell="E17" workbookViewId="0">
      <selection activeCell="N28" sqref="N28"/>
    </sheetView>
  </sheetViews>
  <sheetFormatPr defaultColWidth="9" defaultRowHeight="13.5"/>
  <cols>
    <col min="1" max="1" width="3.875" customWidth="1"/>
    <col min="2" max="2" width="12" customWidth="1"/>
    <col min="3" max="3" width="23.25" customWidth="1"/>
    <col min="5" max="5" width="10.875" style="1" customWidth="1"/>
    <col min="7" max="7" width="8.625" customWidth="1"/>
    <col min="13" max="14" width="23.25" customWidth="1"/>
    <col min="15" max="15" width="19.5" customWidth="1"/>
    <col min="16" max="16" width="15.5" customWidth="1"/>
    <col min="17" max="17" width="19.875" customWidth="1"/>
  </cols>
  <sheetData>
    <row r="1" spans="2:19">
      <c r="B1" s="2" t="s">
        <v>0</v>
      </c>
      <c r="C1" s="1"/>
      <c r="D1" s="1"/>
      <c r="F1" s="1"/>
      <c r="L1" s="2" t="s">
        <v>1</v>
      </c>
      <c r="M1" s="1"/>
      <c r="N1" s="1"/>
      <c r="O1" s="1"/>
      <c r="P1" s="1"/>
      <c r="Q1" s="1"/>
      <c r="R1" s="1"/>
      <c r="S1" s="1"/>
    </row>
    <row r="2" spans="2:19">
      <c r="B2" s="1"/>
      <c r="C2" s="1"/>
      <c r="D2" s="1"/>
      <c r="F2" s="1"/>
      <c r="L2" s="1"/>
      <c r="M2" s="1"/>
      <c r="N2" s="1"/>
      <c r="O2" s="1"/>
      <c r="P2" s="1"/>
      <c r="Q2" s="1"/>
      <c r="R2" s="1"/>
      <c r="S2" s="1"/>
    </row>
    <row r="3" spans="2:19">
      <c r="B3" s="1"/>
      <c r="C3" s="1"/>
      <c r="D3" s="1"/>
      <c r="F3" s="1"/>
      <c r="L3" s="1"/>
      <c r="M3" s="1"/>
      <c r="N3" s="1"/>
      <c r="O3" s="1"/>
      <c r="P3" s="1"/>
      <c r="Q3" s="1"/>
      <c r="R3" s="1"/>
      <c r="S3" s="1"/>
    </row>
    <row r="4" ht="16.5" spans="1:18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5" t="s">
        <v>7</v>
      </c>
      <c r="G4" s="6" t="s">
        <v>8</v>
      </c>
      <c r="L4" s="3" t="s">
        <v>2</v>
      </c>
      <c r="M4" s="3" t="s">
        <v>3</v>
      </c>
      <c r="N4" s="3" t="s">
        <v>4</v>
      </c>
      <c r="O4" s="3" t="s">
        <v>5</v>
      </c>
      <c r="P4" s="4" t="s">
        <v>6</v>
      </c>
      <c r="Q4" s="5" t="s">
        <v>7</v>
      </c>
      <c r="R4" s="6" t="s">
        <v>8</v>
      </c>
    </row>
    <row r="5" ht="20" customHeight="1" spans="1:18">
      <c r="A5" s="7">
        <v>1</v>
      </c>
      <c r="B5" s="8" t="s">
        <v>9</v>
      </c>
      <c r="C5" s="9" t="s">
        <v>10</v>
      </c>
      <c r="D5" s="8" t="s">
        <v>11</v>
      </c>
      <c r="E5" s="10">
        <v>0</v>
      </c>
      <c r="F5" s="11"/>
      <c r="G5" s="11">
        <f t="shared" ref="G5:G19" si="0">F5*E5</f>
        <v>0</v>
      </c>
      <c r="L5" s="7">
        <v>1</v>
      </c>
      <c r="M5" s="8" t="s">
        <v>9</v>
      </c>
      <c r="N5" s="9" t="s">
        <v>10</v>
      </c>
      <c r="O5" s="8" t="s">
        <v>11</v>
      </c>
      <c r="P5" s="10">
        <v>0</v>
      </c>
      <c r="Q5" s="11"/>
      <c r="R5" s="11">
        <f t="shared" ref="R5:R20" si="1">Q5*P5</f>
        <v>0</v>
      </c>
    </row>
    <row r="6" ht="20" customHeight="1" spans="1:18">
      <c r="A6" s="7">
        <v>2</v>
      </c>
      <c r="B6" s="8" t="s">
        <v>12</v>
      </c>
      <c r="C6" s="9" t="s">
        <v>13</v>
      </c>
      <c r="D6" s="8" t="s">
        <v>11</v>
      </c>
      <c r="E6" s="10">
        <v>3</v>
      </c>
      <c r="F6" s="11">
        <v>0</v>
      </c>
      <c r="G6" s="11">
        <f t="shared" si="0"/>
        <v>0</v>
      </c>
      <c r="L6" s="7">
        <v>2</v>
      </c>
      <c r="M6" s="8" t="s">
        <v>12</v>
      </c>
      <c r="N6" s="9" t="s">
        <v>13</v>
      </c>
      <c r="O6" s="8" t="s">
        <v>11</v>
      </c>
      <c r="P6" s="10">
        <v>3</v>
      </c>
      <c r="Q6" s="11">
        <v>562</v>
      </c>
      <c r="R6" s="11">
        <f t="shared" si="1"/>
        <v>1686</v>
      </c>
    </row>
    <row r="7" ht="20" customHeight="1" spans="1:18">
      <c r="A7" s="7">
        <v>3</v>
      </c>
      <c r="B7" s="8" t="s">
        <v>14</v>
      </c>
      <c r="C7" s="9" t="s">
        <v>15</v>
      </c>
      <c r="D7" s="8" t="s">
        <v>11</v>
      </c>
      <c r="E7" s="10">
        <v>0</v>
      </c>
      <c r="F7" s="11"/>
      <c r="G7" s="11">
        <f t="shared" si="0"/>
        <v>0</v>
      </c>
      <c r="L7" s="7">
        <v>3</v>
      </c>
      <c r="M7" s="8" t="s">
        <v>14</v>
      </c>
      <c r="N7" s="9" t="s">
        <v>15</v>
      </c>
      <c r="O7" s="8" t="s">
        <v>11</v>
      </c>
      <c r="P7" s="10">
        <v>0</v>
      </c>
      <c r="Q7" s="11"/>
      <c r="R7" s="11">
        <f t="shared" si="1"/>
        <v>0</v>
      </c>
    </row>
    <row r="8" ht="20" customHeight="1" spans="1:18">
      <c r="A8" s="7">
        <v>4</v>
      </c>
      <c r="B8" s="8" t="s">
        <v>16</v>
      </c>
      <c r="C8" s="9" t="s">
        <v>17</v>
      </c>
      <c r="D8" s="8" t="s">
        <v>18</v>
      </c>
      <c r="E8" s="10">
        <v>0</v>
      </c>
      <c r="F8" s="11"/>
      <c r="G8" s="11">
        <f t="shared" si="0"/>
        <v>0</v>
      </c>
      <c r="L8" s="7">
        <v>4</v>
      </c>
      <c r="M8" s="8" t="s">
        <v>16</v>
      </c>
      <c r="N8" s="9" t="s">
        <v>17</v>
      </c>
      <c r="O8" s="8" t="s">
        <v>18</v>
      </c>
      <c r="P8" s="10">
        <v>0</v>
      </c>
      <c r="Q8" s="11"/>
      <c r="R8" s="11">
        <f t="shared" si="1"/>
        <v>0</v>
      </c>
    </row>
    <row r="9" ht="20" customHeight="1" spans="1:18">
      <c r="A9" s="7">
        <v>5</v>
      </c>
      <c r="B9" s="8" t="s">
        <v>19</v>
      </c>
      <c r="C9" s="9" t="s">
        <v>20</v>
      </c>
      <c r="D9" s="8" t="s">
        <v>11</v>
      </c>
      <c r="E9" s="10">
        <v>0</v>
      </c>
      <c r="F9" s="11"/>
      <c r="G9" s="11">
        <f t="shared" si="0"/>
        <v>0</v>
      </c>
      <c r="L9" s="7">
        <v>5</v>
      </c>
      <c r="M9" s="8" t="s">
        <v>19</v>
      </c>
      <c r="N9" s="9" t="s">
        <v>20</v>
      </c>
      <c r="O9" s="8" t="s">
        <v>11</v>
      </c>
      <c r="P9" s="10">
        <v>0</v>
      </c>
      <c r="Q9" s="11"/>
      <c r="R9" s="11">
        <f t="shared" si="1"/>
        <v>0</v>
      </c>
    </row>
    <row r="10" ht="20" customHeight="1" spans="1:18">
      <c r="A10" s="7">
        <v>6</v>
      </c>
      <c r="B10" s="8" t="s">
        <v>21</v>
      </c>
      <c r="C10" s="9" t="s">
        <v>22</v>
      </c>
      <c r="D10" s="8" t="s">
        <v>11</v>
      </c>
      <c r="E10" s="10">
        <v>0</v>
      </c>
      <c r="F10" s="11"/>
      <c r="G10" s="11">
        <f t="shared" si="0"/>
        <v>0</v>
      </c>
      <c r="L10" s="7">
        <v>6</v>
      </c>
      <c r="M10" s="8" t="s">
        <v>23</v>
      </c>
      <c r="N10" s="9" t="s">
        <v>24</v>
      </c>
      <c r="O10" s="8" t="s">
        <v>25</v>
      </c>
      <c r="P10" s="10">
        <v>2</v>
      </c>
      <c r="Q10" s="11">
        <f>112+190+126</f>
        <v>428</v>
      </c>
      <c r="R10" s="11">
        <f t="shared" si="1"/>
        <v>856</v>
      </c>
    </row>
    <row r="11" ht="20" customHeight="1" spans="1:18">
      <c r="A11" s="7">
        <v>7</v>
      </c>
      <c r="B11" s="8" t="s">
        <v>21</v>
      </c>
      <c r="C11" s="9" t="s">
        <v>26</v>
      </c>
      <c r="D11" s="8" t="s">
        <v>11</v>
      </c>
      <c r="E11" s="10">
        <v>0</v>
      </c>
      <c r="F11" s="11"/>
      <c r="G11" s="11">
        <f t="shared" si="0"/>
        <v>0</v>
      </c>
      <c r="L11" s="7">
        <v>7</v>
      </c>
      <c r="M11" s="8" t="s">
        <v>27</v>
      </c>
      <c r="N11" s="9" t="s">
        <v>28</v>
      </c>
      <c r="O11" s="8" t="s">
        <v>25</v>
      </c>
      <c r="P11" s="10">
        <v>2</v>
      </c>
      <c r="Q11" s="11">
        <v>1420</v>
      </c>
      <c r="R11" s="11">
        <f t="shared" si="1"/>
        <v>2840</v>
      </c>
    </row>
    <row r="12" ht="20" customHeight="1" spans="1:18">
      <c r="A12" s="7">
        <v>8</v>
      </c>
      <c r="B12" s="12" t="s">
        <v>29</v>
      </c>
      <c r="C12" s="13" t="s">
        <v>30</v>
      </c>
      <c r="D12" s="12" t="s">
        <v>11</v>
      </c>
      <c r="E12" s="10">
        <v>100</v>
      </c>
      <c r="F12" s="11"/>
      <c r="G12" s="11">
        <f t="shared" si="0"/>
        <v>0</v>
      </c>
      <c r="L12" s="7">
        <v>8</v>
      </c>
      <c r="M12" s="12" t="s">
        <v>29</v>
      </c>
      <c r="N12" s="13" t="s">
        <v>30</v>
      </c>
      <c r="O12" s="12" t="s">
        <v>11</v>
      </c>
      <c r="P12" s="10">
        <v>100</v>
      </c>
      <c r="Q12" s="11">
        <v>1</v>
      </c>
      <c r="R12" s="11">
        <f t="shared" si="1"/>
        <v>100</v>
      </c>
    </row>
    <row r="13" ht="20" customHeight="1" spans="1:18">
      <c r="A13" s="7">
        <v>9</v>
      </c>
      <c r="B13" s="8" t="s">
        <v>29</v>
      </c>
      <c r="C13" s="9" t="s">
        <v>31</v>
      </c>
      <c r="D13" s="8" t="s">
        <v>32</v>
      </c>
      <c r="E13" s="10">
        <v>100</v>
      </c>
      <c r="F13" s="11">
        <v>7</v>
      </c>
      <c r="G13" s="11">
        <f t="shared" si="0"/>
        <v>700</v>
      </c>
      <c r="L13" s="7">
        <v>9</v>
      </c>
      <c r="M13" s="8" t="s">
        <v>29</v>
      </c>
      <c r="N13" s="9" t="s">
        <v>31</v>
      </c>
      <c r="O13" s="8" t="s">
        <v>32</v>
      </c>
      <c r="P13" s="10">
        <v>100</v>
      </c>
      <c r="Q13" s="11">
        <v>9</v>
      </c>
      <c r="R13" s="11">
        <f t="shared" si="1"/>
        <v>900</v>
      </c>
    </row>
    <row r="14" ht="20" customHeight="1" spans="1:18">
      <c r="A14" s="7">
        <v>10</v>
      </c>
      <c r="B14" s="8" t="s">
        <v>33</v>
      </c>
      <c r="C14" s="9" t="s">
        <v>34</v>
      </c>
      <c r="D14" s="8" t="s">
        <v>25</v>
      </c>
      <c r="E14" s="10">
        <v>2</v>
      </c>
      <c r="F14" s="11">
        <v>6172</v>
      </c>
      <c r="G14" s="11">
        <f t="shared" ref="G14:G19" si="2">F14*E14</f>
        <v>12344</v>
      </c>
      <c r="L14" s="7">
        <v>10</v>
      </c>
      <c r="M14" s="8" t="s">
        <v>33</v>
      </c>
      <c r="N14" s="9" t="s">
        <v>34</v>
      </c>
      <c r="O14" s="8" t="s">
        <v>25</v>
      </c>
      <c r="P14" s="10">
        <v>2</v>
      </c>
      <c r="Q14" s="11">
        <v>4975</v>
      </c>
      <c r="R14" s="11">
        <f t="shared" si="1"/>
        <v>9950</v>
      </c>
    </row>
    <row r="15" ht="20" customHeight="1" spans="1:18">
      <c r="A15" s="7">
        <v>11</v>
      </c>
      <c r="B15" s="8" t="s">
        <v>35</v>
      </c>
      <c r="C15" s="9" t="s">
        <v>36</v>
      </c>
      <c r="D15" s="8" t="s">
        <v>25</v>
      </c>
      <c r="E15" s="10">
        <v>20</v>
      </c>
      <c r="F15" s="11">
        <v>246</v>
      </c>
      <c r="G15" s="11">
        <f t="shared" si="2"/>
        <v>4920</v>
      </c>
      <c r="L15" s="7">
        <v>11</v>
      </c>
      <c r="M15" s="8" t="s">
        <v>35</v>
      </c>
      <c r="N15" s="9" t="s">
        <v>36</v>
      </c>
      <c r="O15" s="8" t="s">
        <v>25</v>
      </c>
      <c r="P15" s="10">
        <v>20</v>
      </c>
      <c r="Q15" s="11">
        <v>256</v>
      </c>
      <c r="R15" s="11">
        <f t="shared" si="1"/>
        <v>5120</v>
      </c>
    </row>
    <row r="16" ht="20" customHeight="1" spans="1:18">
      <c r="A16" s="7">
        <v>12</v>
      </c>
      <c r="B16" s="8" t="s">
        <v>37</v>
      </c>
      <c r="C16" s="9" t="s">
        <v>38</v>
      </c>
      <c r="D16" s="8" t="s">
        <v>25</v>
      </c>
      <c r="E16" s="10">
        <v>3</v>
      </c>
      <c r="F16" s="11">
        <v>1135</v>
      </c>
      <c r="G16" s="11">
        <f t="shared" si="2"/>
        <v>3405</v>
      </c>
      <c r="L16" s="7">
        <v>12</v>
      </c>
      <c r="M16" s="8" t="s">
        <v>37</v>
      </c>
      <c r="N16" s="9" t="s">
        <v>38</v>
      </c>
      <c r="O16" s="8" t="s">
        <v>25</v>
      </c>
      <c r="P16" s="10">
        <v>3</v>
      </c>
      <c r="Q16" s="11">
        <v>117</v>
      </c>
      <c r="R16" s="11">
        <f t="shared" si="1"/>
        <v>351</v>
      </c>
    </row>
    <row r="17" ht="20" customHeight="1" spans="1:18">
      <c r="A17" s="7">
        <v>13</v>
      </c>
      <c r="B17" s="8" t="s">
        <v>39</v>
      </c>
      <c r="C17" s="14"/>
      <c r="D17" s="8" t="s">
        <v>40</v>
      </c>
      <c r="E17" s="10">
        <v>8</v>
      </c>
      <c r="F17" s="11">
        <v>156</v>
      </c>
      <c r="G17" s="11">
        <f t="shared" si="2"/>
        <v>1248</v>
      </c>
      <c r="L17" s="7">
        <v>13</v>
      </c>
      <c r="M17" s="8" t="s">
        <v>39</v>
      </c>
      <c r="N17" s="14"/>
      <c r="O17" s="8" t="s">
        <v>40</v>
      </c>
      <c r="P17" s="10">
        <v>8</v>
      </c>
      <c r="Q17" s="11">
        <v>216</v>
      </c>
      <c r="R17" s="11">
        <f t="shared" si="1"/>
        <v>1728</v>
      </c>
    </row>
    <row r="18" ht="20" customHeight="1" spans="1:18">
      <c r="A18" s="7">
        <v>14</v>
      </c>
      <c r="B18" s="15" t="s">
        <v>41</v>
      </c>
      <c r="C18" s="14" t="s">
        <v>42</v>
      </c>
      <c r="D18" s="8" t="s">
        <v>11</v>
      </c>
      <c r="E18" s="10">
        <v>108</v>
      </c>
      <c r="F18" s="11">
        <f>103+2-30</f>
        <v>75</v>
      </c>
      <c r="G18" s="11">
        <f t="shared" si="2"/>
        <v>8100</v>
      </c>
      <c r="L18" s="7">
        <v>14</v>
      </c>
      <c r="M18" s="15" t="s">
        <v>41</v>
      </c>
      <c r="N18" s="14" t="s">
        <v>42</v>
      </c>
      <c r="O18" s="8" t="s">
        <v>11</v>
      </c>
      <c r="P18" s="10">
        <v>80</v>
      </c>
      <c r="Q18" s="11">
        <f>562+15</f>
        <v>577</v>
      </c>
      <c r="R18" s="11">
        <f t="shared" si="1"/>
        <v>46160</v>
      </c>
    </row>
    <row r="19" ht="20" customHeight="1" spans="1:19">
      <c r="A19" s="7">
        <v>15</v>
      </c>
      <c r="B19" s="15" t="s">
        <v>43</v>
      </c>
      <c r="C19" s="14"/>
      <c r="D19" s="8" t="s">
        <v>11</v>
      </c>
      <c r="E19" s="10">
        <v>200</v>
      </c>
      <c r="F19" s="11">
        <v>30</v>
      </c>
      <c r="G19" s="11">
        <f t="shared" si="2"/>
        <v>6000</v>
      </c>
      <c r="L19" s="7">
        <v>15</v>
      </c>
      <c r="M19" s="15" t="s">
        <v>41</v>
      </c>
      <c r="N19" s="14" t="s">
        <v>42</v>
      </c>
      <c r="O19" s="8" t="s">
        <v>11</v>
      </c>
      <c r="P19" s="10">
        <v>108</v>
      </c>
      <c r="Q19" s="11">
        <v>12</v>
      </c>
      <c r="R19" s="11">
        <f t="shared" si="1"/>
        <v>1296</v>
      </c>
      <c r="S19" t="s">
        <v>44</v>
      </c>
    </row>
    <row r="20" ht="25" customHeight="1" spans="1:18">
      <c r="A20" s="16" t="s">
        <v>45</v>
      </c>
      <c r="B20" s="17"/>
      <c r="C20" s="17"/>
      <c r="D20" s="17"/>
      <c r="E20" s="17"/>
      <c r="F20" s="18"/>
      <c r="G20" s="19">
        <f>SUM(G5:G19)</f>
        <v>36717</v>
      </c>
      <c r="L20" s="7">
        <v>16</v>
      </c>
      <c r="M20" s="15" t="s">
        <v>43</v>
      </c>
      <c r="N20" s="14"/>
      <c r="O20" s="8" t="s">
        <v>11</v>
      </c>
      <c r="P20" s="10">
        <v>200</v>
      </c>
      <c r="Q20" s="11">
        <v>44</v>
      </c>
      <c r="R20" s="11">
        <f t="shared" si="1"/>
        <v>8800</v>
      </c>
    </row>
    <row r="21" spans="12:18">
      <c r="L21" s="16" t="s">
        <v>45</v>
      </c>
      <c r="M21" s="17"/>
      <c r="N21" s="17"/>
      <c r="O21" s="17"/>
      <c r="P21" s="17"/>
      <c r="Q21" s="18"/>
      <c r="R21" s="19">
        <f>SUM(R5:R20)</f>
        <v>79787</v>
      </c>
    </row>
    <row r="22" spans="16:16">
      <c r="P22" s="1"/>
    </row>
    <row r="24" spans="4:4">
      <c r="D24" t="s">
        <v>46</v>
      </c>
    </row>
    <row r="25" spans="2:15">
      <c r="B25" s="20" t="s">
        <v>47</v>
      </c>
      <c r="C25" s="20" t="s">
        <v>48</v>
      </c>
      <c r="D25" s="20" t="s">
        <v>49</v>
      </c>
      <c r="E25" s="21" t="s">
        <v>50</v>
      </c>
      <c r="F25" s="22"/>
      <c r="G25" s="22"/>
      <c r="H25" s="22"/>
      <c r="I25" s="22"/>
      <c r="J25" s="22"/>
      <c r="M25" t="s">
        <v>51</v>
      </c>
      <c r="N25">
        <f>G20+R21</f>
        <v>116504</v>
      </c>
      <c r="O25" t="s">
        <v>52</v>
      </c>
    </row>
    <row r="26" spans="2:15">
      <c r="B26" s="23">
        <v>44699</v>
      </c>
      <c r="C26" s="20">
        <v>3.5</v>
      </c>
      <c r="D26" s="20"/>
      <c r="E26" s="24"/>
      <c r="F26" s="22"/>
      <c r="G26" s="22"/>
      <c r="H26" s="22"/>
      <c r="I26" s="22"/>
      <c r="J26" s="22"/>
      <c r="M26" t="s">
        <v>53</v>
      </c>
      <c r="N26">
        <v>60000</v>
      </c>
      <c r="O26" t="s">
        <v>52</v>
      </c>
    </row>
    <row r="27" spans="2:15">
      <c r="B27" s="23">
        <v>44700</v>
      </c>
      <c r="C27" s="20">
        <v>7</v>
      </c>
      <c r="D27" s="20"/>
      <c r="E27" s="24"/>
      <c r="F27" s="22"/>
      <c r="G27" s="22"/>
      <c r="H27" s="22"/>
      <c r="I27" s="22"/>
      <c r="J27" s="22"/>
      <c r="M27" t="s">
        <v>54</v>
      </c>
      <c r="N27">
        <f>N25-N26</f>
        <v>56504</v>
      </c>
      <c r="O27" t="s">
        <v>52</v>
      </c>
    </row>
    <row r="28" spans="2:15">
      <c r="B28" s="23">
        <v>44701</v>
      </c>
      <c r="C28" s="20">
        <v>10.5</v>
      </c>
      <c r="D28" s="20" t="s">
        <v>55</v>
      </c>
      <c r="E28" s="24"/>
      <c r="F28" s="22"/>
      <c r="G28" s="22"/>
      <c r="H28" s="22"/>
      <c r="I28" s="22"/>
      <c r="J28" s="22"/>
      <c r="M28" t="s">
        <v>56</v>
      </c>
      <c r="N28">
        <f>N25*0.05</f>
        <v>5825.2</v>
      </c>
      <c r="O28" t="s">
        <v>52</v>
      </c>
    </row>
    <row r="29" spans="2:15">
      <c r="B29" s="23">
        <v>44702</v>
      </c>
      <c r="C29" s="20">
        <v>7</v>
      </c>
      <c r="D29" s="20"/>
      <c r="E29" s="24"/>
      <c r="F29" s="22"/>
      <c r="G29" s="22"/>
      <c r="H29" s="22"/>
      <c r="I29" s="22"/>
      <c r="J29" s="22"/>
      <c r="M29" t="s">
        <v>57</v>
      </c>
      <c r="N29">
        <v>10000</v>
      </c>
      <c r="O29" t="s">
        <v>52</v>
      </c>
    </row>
    <row r="30" spans="2:15">
      <c r="B30" s="23">
        <v>44703</v>
      </c>
      <c r="C30" s="20">
        <v>7</v>
      </c>
      <c r="D30" s="20"/>
      <c r="E30" s="24"/>
      <c r="F30" s="22"/>
      <c r="G30" s="22"/>
      <c r="H30" s="22"/>
      <c r="I30" s="22"/>
      <c r="J30" s="22"/>
      <c r="M30" t="s">
        <v>58</v>
      </c>
      <c r="N30">
        <f>N25-N28-N26+N29</f>
        <v>60678.8</v>
      </c>
      <c r="O30" t="s">
        <v>52</v>
      </c>
    </row>
    <row r="31" spans="2:10">
      <c r="B31" s="23">
        <v>44704</v>
      </c>
      <c r="C31" s="20">
        <v>5</v>
      </c>
      <c r="D31" s="20"/>
      <c r="E31" s="24"/>
      <c r="F31" s="22"/>
      <c r="G31" s="22"/>
      <c r="H31" s="22"/>
      <c r="I31" s="22"/>
      <c r="J31" s="22"/>
    </row>
    <row r="32" spans="2:10">
      <c r="B32" s="23">
        <v>44705</v>
      </c>
      <c r="C32" s="20">
        <v>6</v>
      </c>
      <c r="D32" s="20"/>
      <c r="E32" s="24"/>
      <c r="F32" s="22"/>
      <c r="G32" s="22"/>
      <c r="H32" s="22"/>
      <c r="I32" s="22"/>
      <c r="J32" s="22"/>
    </row>
    <row r="33" spans="2:10">
      <c r="B33" s="23">
        <v>44706</v>
      </c>
      <c r="C33" s="20">
        <v>7</v>
      </c>
      <c r="D33" s="20"/>
      <c r="E33" s="24"/>
      <c r="F33" s="22"/>
      <c r="G33" s="22"/>
      <c r="H33" s="22"/>
      <c r="I33" s="22"/>
      <c r="J33" s="22"/>
    </row>
    <row r="34" spans="2:10">
      <c r="B34" s="23">
        <v>44707</v>
      </c>
      <c r="C34" s="20">
        <v>10</v>
      </c>
      <c r="D34" s="20" t="s">
        <v>55</v>
      </c>
      <c r="E34" s="24"/>
      <c r="F34" s="22"/>
      <c r="G34" s="22"/>
      <c r="H34" s="22"/>
      <c r="I34" s="22"/>
      <c r="J34" s="22"/>
    </row>
    <row r="35" spans="2:10">
      <c r="B35" s="23">
        <v>44708</v>
      </c>
      <c r="C35" s="20">
        <v>6</v>
      </c>
      <c r="D35" s="20"/>
      <c r="E35" s="24"/>
      <c r="F35" s="22"/>
      <c r="G35" s="22"/>
      <c r="H35" s="22"/>
      <c r="I35" s="22"/>
      <c r="J35" s="22"/>
    </row>
    <row r="36" spans="2:10">
      <c r="B36" s="23">
        <v>44709</v>
      </c>
      <c r="C36" s="20">
        <v>7</v>
      </c>
      <c r="D36" s="20"/>
      <c r="E36" s="24"/>
      <c r="F36" s="22"/>
      <c r="G36" s="22"/>
      <c r="H36" s="22"/>
      <c r="I36" s="22"/>
      <c r="J36" s="22"/>
    </row>
    <row r="37" spans="2:10">
      <c r="B37" s="23">
        <v>44710</v>
      </c>
      <c r="C37" s="20">
        <v>7</v>
      </c>
      <c r="D37" s="20"/>
      <c r="E37" s="24"/>
      <c r="F37" s="22"/>
      <c r="G37" s="22"/>
      <c r="H37" s="22"/>
      <c r="I37" s="22"/>
      <c r="J37" s="22"/>
    </row>
    <row r="38" spans="2:10">
      <c r="B38" s="23">
        <v>44711</v>
      </c>
      <c r="C38" s="20">
        <v>7</v>
      </c>
      <c r="D38" s="20" t="s">
        <v>59</v>
      </c>
      <c r="E38" s="24"/>
      <c r="F38" s="22"/>
      <c r="G38" s="22"/>
      <c r="H38" s="22"/>
      <c r="I38" s="22"/>
      <c r="J38" s="22"/>
    </row>
    <row r="39" spans="2:10">
      <c r="B39" s="23">
        <v>44712</v>
      </c>
      <c r="C39" s="20">
        <v>7</v>
      </c>
      <c r="D39" s="20"/>
      <c r="E39" s="24"/>
      <c r="F39" s="22"/>
      <c r="G39" s="22"/>
      <c r="H39" s="22"/>
      <c r="I39" s="22"/>
      <c r="J39" s="22"/>
    </row>
    <row r="40" spans="2:10">
      <c r="B40" s="23">
        <v>44713</v>
      </c>
      <c r="C40" s="20">
        <v>5</v>
      </c>
      <c r="D40" s="20"/>
      <c r="E40" s="24"/>
      <c r="F40" s="22"/>
      <c r="G40" s="22"/>
      <c r="H40" s="22"/>
      <c r="I40" s="22"/>
      <c r="J40" s="22"/>
    </row>
    <row r="41" spans="2:10">
      <c r="B41" s="23">
        <v>44714</v>
      </c>
      <c r="C41" s="20">
        <v>6</v>
      </c>
      <c r="D41" s="20"/>
      <c r="E41" s="25"/>
      <c r="F41" s="22"/>
      <c r="G41" s="22"/>
      <c r="H41" s="22"/>
      <c r="I41" s="22"/>
      <c r="J41" s="22"/>
    </row>
    <row r="42" spans="2:10">
      <c r="B42" s="26">
        <v>44720</v>
      </c>
      <c r="C42" s="20">
        <v>4</v>
      </c>
      <c r="D42" s="20"/>
      <c r="E42" s="21" t="s">
        <v>60</v>
      </c>
      <c r="F42" s="22"/>
      <c r="G42" s="22"/>
      <c r="H42" s="22"/>
      <c r="I42" s="22"/>
      <c r="J42" s="22"/>
    </row>
    <row r="43" spans="2:10">
      <c r="B43" s="26">
        <v>44721</v>
      </c>
      <c r="C43" s="20">
        <v>4</v>
      </c>
      <c r="D43" s="20"/>
      <c r="E43" s="24"/>
      <c r="F43" s="22"/>
      <c r="G43" s="22"/>
      <c r="H43" s="22"/>
      <c r="I43" s="22"/>
      <c r="J43" s="22"/>
    </row>
    <row r="44" spans="2:10">
      <c r="B44" s="26">
        <v>44722</v>
      </c>
      <c r="C44" s="20">
        <v>4</v>
      </c>
      <c r="D44" s="20"/>
      <c r="E44" s="25"/>
      <c r="F44" s="22"/>
      <c r="G44" s="22"/>
      <c r="H44" s="22"/>
      <c r="I44" s="22"/>
      <c r="J44" s="22"/>
    </row>
    <row r="45" spans="2:10">
      <c r="B45" s="26">
        <v>44723</v>
      </c>
      <c r="C45" s="20">
        <v>1</v>
      </c>
      <c r="D45" s="20"/>
      <c r="E45" s="27" t="s">
        <v>61</v>
      </c>
      <c r="F45" s="22"/>
      <c r="G45" s="22"/>
      <c r="H45" s="22"/>
      <c r="I45" s="22"/>
      <c r="J45" s="22"/>
    </row>
    <row r="46" spans="2:10">
      <c r="B46" s="28" t="s">
        <v>62</v>
      </c>
      <c r="C46" s="28">
        <f>SUM(C26:C45)</f>
        <v>121</v>
      </c>
      <c r="E46" s="29"/>
      <c r="F46" s="22"/>
      <c r="G46" s="22"/>
      <c r="H46" s="22"/>
      <c r="I46" s="22"/>
      <c r="J46" s="22"/>
    </row>
    <row r="52" spans="18:18">
      <c r="R52" s="28"/>
    </row>
    <row r="53" spans="18:18">
      <c r="R53" s="28"/>
    </row>
    <row r="54" spans="18:18">
      <c r="R54" s="28"/>
    </row>
    <row r="55" spans="18:18">
      <c r="R55" s="28"/>
    </row>
    <row r="56" spans="18:18">
      <c r="R56" s="28"/>
    </row>
    <row r="57" spans="18:18">
      <c r="R57" s="28"/>
    </row>
    <row r="58" spans="18:18">
      <c r="R58" s="28"/>
    </row>
    <row r="59" spans="18:18">
      <c r="R59" s="28"/>
    </row>
    <row r="60" spans="18:18">
      <c r="R60" s="28"/>
    </row>
    <row r="61" spans="18:18">
      <c r="R61" s="28"/>
    </row>
    <row r="62" spans="18:18">
      <c r="R62" s="28"/>
    </row>
    <row r="63" spans="18:18">
      <c r="R63" s="28"/>
    </row>
    <row r="64" spans="18:18">
      <c r="R64" s="28"/>
    </row>
    <row r="65" spans="18:18">
      <c r="R65" s="28"/>
    </row>
    <row r="66" spans="18:18">
      <c r="R66" s="28"/>
    </row>
    <row r="67" spans="18:18">
      <c r="R67" s="28"/>
    </row>
    <row r="68" spans="18:18">
      <c r="R68" s="28"/>
    </row>
  </sheetData>
  <mergeCells count="6">
    <mergeCell ref="A20:F20"/>
    <mergeCell ref="L21:Q21"/>
    <mergeCell ref="E25:E41"/>
    <mergeCell ref="E42:E44"/>
    <mergeCell ref="B1:F3"/>
    <mergeCell ref="L1:S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Н</cp:lastModifiedBy>
  <dcterms:created xsi:type="dcterms:W3CDTF">2022-03-09T06:37:00Z</dcterms:created>
  <dcterms:modified xsi:type="dcterms:W3CDTF">2022-12-23T02:25:41Z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5D7EB66CD83B4FC1BE12045D36B23589</vt:lpwstr>
  </property>
  <property fmtid="{D5CDD505-2E9C-101B-9397-08002B2CF9AE}" pid="3" name="KSOProductBuildVer">
    <vt:lpwstr>2052-11.1.0.13607</vt:lpwstr>
  </property>
</Properties>
</file>