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<sst xmlns="http://schemas.openxmlformats.org/spreadsheetml/2006/main" count="95" uniqueCount="65">
  <si>
    <t>抚州总装项目</t>
  </si>
  <si>
    <t>序号</t>
  </si>
  <si>
    <t>物料名称</t>
  </si>
  <si>
    <t>品牌</t>
  </si>
  <si>
    <t>类型-规格</t>
  </si>
  <si>
    <r>
      <rPr>
        <b/>
        <sz val="10"/>
        <color rgb="FF000000"/>
        <rFont val="宋体"/>
        <charset val="134"/>
        <scheme val="minor"/>
      </rPr>
      <t>数量</t>
    </r>
    <r>
      <rPr>
        <b/>
        <sz val="10"/>
        <color rgb="FF000000"/>
        <rFont val="Arial"/>
        <charset val="134"/>
      </rPr>
      <t xml:space="preserve"> </t>
    </r>
  </si>
  <si>
    <t>单位</t>
  </si>
  <si>
    <t>施工单价</t>
  </si>
  <si>
    <t>施工金额</t>
  </si>
  <si>
    <t>进度款工程数量</t>
  </si>
  <si>
    <t>结算金额</t>
  </si>
  <si>
    <t>验收工程量</t>
  </si>
  <si>
    <t>合计金额</t>
  </si>
  <si>
    <t>谢师傅施工量（截止到202205付款）</t>
  </si>
  <si>
    <t>陈翀签单数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</si>
  <si>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</si>
  <si>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</si>
  <si>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</si>
  <si>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</si>
  <si>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</si>
  <si>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</si>
  <si>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</si>
  <si>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</si>
  <si>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</si>
  <si>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</si>
  <si>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</si>
  <si>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</si>
  <si>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</si>
  <si>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</si>
  <si>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</si>
  <si>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</si>
  <si>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</si>
  <si>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</si>
  <si>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</si>
  <si>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</si>
  <si>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</si>
  <si>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</si>
  <si>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</si>
  <si>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</si>
  <si>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</si>
  <si>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</si>
  <si>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</si>
  <si>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</si>
  <si>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</si>
  <si>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PVC线管</t>
  </si>
  <si>
    <t>联塑</t>
  </si>
  <si>
    <t>25规格线管</t>
  </si>
  <si>
    <t>光纤熔接</t>
  </si>
  <si>
    <t>芯</t>
  </si>
  <si>
    <t>人工费用-一从配线间到用户桌面的布线</t>
  </si>
  <si>
    <t>AP安装人工</t>
  </si>
  <si>
    <t>分光器 1:8 ODN SPL12</t>
  </si>
  <si>
    <t>PCS</t>
  </si>
  <si>
    <t>4芯成品纤</t>
  </si>
  <si>
    <t>SC-SC</t>
  </si>
  <si>
    <t>90M</t>
  </si>
  <si>
    <t>60M</t>
  </si>
  <si>
    <t>30M</t>
  </si>
  <si>
    <t>20M</t>
  </si>
  <si>
    <t>弱电箱</t>
  </si>
  <si>
    <t>质保金</t>
  </si>
  <si>
    <t>已付金额</t>
  </si>
  <si>
    <t>应付金额</t>
  </si>
  <si>
    <t>代扣总装物流质保金</t>
  </si>
  <si>
    <t>实付金额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</si>
</sst>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Q14" sqref="Q14"/>
    </sheetView>
  </sheetViews>
  <sheetFormatPr defaultColWidth="9" defaultRowHeight="13.5"/>
  <cols>
    <col min="1" max="1" width="4.125" customWidth="1"/>
    <col min="2" max="2" width="29.125" customWidth="1"/>
    <col min="3" max="3" width="5.875" customWidth="1"/>
    <col min="4" max="4" width="23.25" customWidth="1"/>
    <col min="5" max="5" width="5.75" customWidth="1"/>
    <col min="6" max="6" width="4.125" customWidth="1"/>
    <col min="7" max="8" width="7.625" customWidth="1"/>
    <col min="9" max="9" width="8.5" customWidth="1"/>
    <col min="10" max="10" width="8.125" customWidth="1"/>
    <col min="11" max="11" width="10.875" customWidth="1"/>
    <col min="12" max="12" width="11.625"/>
    <col min="14" max="14" width="16" customWidth="1"/>
    <col min="15" max="15" width="10.875" customWidth="1"/>
  </cols>
  <sheetData>
    <row r="1" ht="33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7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4" t="s">
        <v>10</v>
      </c>
      <c r="K2" s="15" t="s">
        <v>11</v>
      </c>
      <c r="L2" s="15" t="s">
        <v>12</v>
      </c>
      <c r="N2" s="16" t="s">
        <v>13</v>
      </c>
      <c r="O2" t="s">
        <v>14</v>
      </c>
      <c r="P2">
        <v>202210</v>
      </c>
    </row>
    <row r="3" ht="25" customHeight="1" spans="1:12">
      <c r="A3" s="5">
        <v>1</v>
      </c>
      <c r="B3" s="6" t="s">
        <v>15</v>
      </c>
      <c r="C3" s="6" t="s">
        <v>16</v>
      </c>
      <c r="D3" s="6" t="s">
        <v>17</v>
      </c>
      <c r="E3" s="5">
        <v>25</v>
      </c>
      <c r="F3" s="5" t="s">
        <v>18</v>
      </c>
      <c r="G3" s="7">
        <v>0</v>
      </c>
      <c r="H3" s="7">
        <v>0</v>
      </c>
      <c r="I3" s="15"/>
      <c r="J3" s="15">
        <f>I3*G3</f>
        <v>0</v>
      </c>
      <c r="K3" s="17">
        <v>20</v>
      </c>
      <c r="L3" s="15">
        <f>G3*K3</f>
        <v>0</v>
      </c>
    </row>
    <row r="4" ht="25" customHeight="1" spans="1:12">
      <c r="A4" s="5">
        <v>2</v>
      </c>
      <c r="B4" s="6" t="s">
        <v>19</v>
      </c>
      <c r="C4" s="6" t="s">
        <v>16</v>
      </c>
      <c r="D4" s="6" t="s">
        <v>20</v>
      </c>
      <c r="E4" s="5">
        <v>50</v>
      </c>
      <c r="F4" s="5" t="s">
        <v>18</v>
      </c>
      <c r="G4" s="7">
        <v>3</v>
      </c>
      <c r="H4" s="7">
        <v>150</v>
      </c>
      <c r="I4" s="15"/>
      <c r="J4" s="15">
        <f t="shared" ref="J4:J23" si="0">I4*G4</f>
        <v>0</v>
      </c>
      <c r="K4" s="17">
        <v>44</v>
      </c>
      <c r="L4" s="15">
        <f t="shared" ref="L4:L23" si="1">G4*K4</f>
        <v>132</v>
      </c>
    </row>
    <row r="5" ht="25" customHeight="1" spans="1:12">
      <c r="A5" s="5">
        <v>3</v>
      </c>
      <c r="B5" s="6" t="s">
        <v>21</v>
      </c>
      <c r="C5" s="6" t="s">
        <v>16</v>
      </c>
      <c r="D5" s="6" t="s">
        <v>22</v>
      </c>
      <c r="E5" s="5">
        <v>1000</v>
      </c>
      <c r="F5" s="5" t="s">
        <v>18</v>
      </c>
      <c r="G5" s="7">
        <v>0</v>
      </c>
      <c r="H5" s="7">
        <v>0</v>
      </c>
      <c r="I5" s="15"/>
      <c r="J5" s="15">
        <f t="shared" si="0"/>
        <v>0</v>
      </c>
      <c r="K5" s="17">
        <v>1000</v>
      </c>
      <c r="L5" s="15">
        <f t="shared" si="1"/>
        <v>0</v>
      </c>
    </row>
    <row r="6" ht="25" customHeight="1" spans="1:12">
      <c r="A6" s="5">
        <v>4</v>
      </c>
      <c r="B6" s="6" t="s">
        <v>23</v>
      </c>
      <c r="C6" s="6" t="s">
        <v>16</v>
      </c>
      <c r="D6" s="6" t="s">
        <v>24</v>
      </c>
      <c r="E6" s="5">
        <v>100</v>
      </c>
      <c r="F6" s="5" t="s">
        <v>25</v>
      </c>
      <c r="G6" s="7">
        <v>0</v>
      </c>
      <c r="H6" s="7">
        <v>0</v>
      </c>
      <c r="I6" s="15"/>
      <c r="J6" s="15">
        <f t="shared" si="0"/>
        <v>0</v>
      </c>
      <c r="K6" s="17">
        <v>80</v>
      </c>
      <c r="L6" s="15">
        <f t="shared" si="1"/>
        <v>0</v>
      </c>
    </row>
    <row r="7" ht="25" customHeight="1" spans="1:12">
      <c r="A7" s="5">
        <v>5</v>
      </c>
      <c r="B7" s="6" t="s">
        <v>26</v>
      </c>
      <c r="C7" s="6" t="s">
        <v>16</v>
      </c>
      <c r="D7" s="6" t="s">
        <v>27</v>
      </c>
      <c r="E7" s="5">
        <v>30</v>
      </c>
      <c r="F7" s="5" t="s">
        <v>18</v>
      </c>
      <c r="G7" s="7">
        <v>0</v>
      </c>
      <c r="H7" s="7">
        <v>0</v>
      </c>
      <c r="I7" s="15"/>
      <c r="J7" s="15">
        <f t="shared" si="0"/>
        <v>0</v>
      </c>
      <c r="K7" s="17">
        <v>26</v>
      </c>
      <c r="L7" s="15">
        <f t="shared" si="1"/>
        <v>0</v>
      </c>
    </row>
    <row r="8" ht="25" customHeight="1" spans="1:12">
      <c r="A8" s="5">
        <v>6</v>
      </c>
      <c r="B8" s="6" t="s">
        <v>28</v>
      </c>
      <c r="C8" s="6" t="s">
        <v>29</v>
      </c>
      <c r="D8" s="6" t="s">
        <v>30</v>
      </c>
      <c r="E8" s="5">
        <v>10</v>
      </c>
      <c r="F8" s="5" t="s">
        <v>18</v>
      </c>
      <c r="G8" s="7">
        <v>0</v>
      </c>
      <c r="H8" s="7">
        <v>0</v>
      </c>
      <c r="I8" s="15"/>
      <c r="J8" s="15">
        <f t="shared" si="0"/>
        <v>0</v>
      </c>
      <c r="K8" s="17">
        <v>10</v>
      </c>
      <c r="L8" s="15">
        <f t="shared" si="1"/>
        <v>0</v>
      </c>
    </row>
    <row r="9" ht="25" customHeight="1" spans="1:12">
      <c r="A9" s="5">
        <v>7</v>
      </c>
      <c r="B9" s="6" t="s">
        <v>28</v>
      </c>
      <c r="C9" s="6" t="s">
        <v>29</v>
      </c>
      <c r="D9" s="6" t="s">
        <v>31</v>
      </c>
      <c r="E9" s="5">
        <v>25</v>
      </c>
      <c r="F9" s="5" t="s">
        <v>18</v>
      </c>
      <c r="G9" s="7">
        <v>0</v>
      </c>
      <c r="H9" s="7">
        <v>0</v>
      </c>
      <c r="I9" s="15"/>
      <c r="J9" s="15">
        <f t="shared" si="0"/>
        <v>0</v>
      </c>
      <c r="K9" s="17">
        <v>22</v>
      </c>
      <c r="L9" s="15">
        <f t="shared" si="1"/>
        <v>0</v>
      </c>
    </row>
    <row r="10" ht="25" customHeight="1" spans="1:12">
      <c r="A10" s="5">
        <v>8</v>
      </c>
      <c r="B10" s="8" t="s">
        <v>32</v>
      </c>
      <c r="C10" s="8" t="s">
        <v>33</v>
      </c>
      <c r="D10" s="8" t="s">
        <v>34</v>
      </c>
      <c r="E10" s="9">
        <v>6</v>
      </c>
      <c r="F10" s="9" t="s">
        <v>18</v>
      </c>
      <c r="G10" s="7">
        <v>100</v>
      </c>
      <c r="H10" s="7">
        <v>600</v>
      </c>
      <c r="I10" s="15">
        <v>2</v>
      </c>
      <c r="J10" s="15">
        <f t="shared" si="0"/>
        <v>200</v>
      </c>
      <c r="K10" s="17">
        <v>2</v>
      </c>
      <c r="L10" s="15">
        <f t="shared" si="1"/>
        <v>200</v>
      </c>
    </row>
    <row r="11" ht="25" customHeight="1" spans="1:12">
      <c r="A11" s="5">
        <v>9</v>
      </c>
      <c r="B11" s="6" t="s">
        <v>32</v>
      </c>
      <c r="C11" s="6" t="s">
        <v>33</v>
      </c>
      <c r="D11" s="6" t="s">
        <v>35</v>
      </c>
      <c r="E11" s="5">
        <v>25</v>
      </c>
      <c r="F11" s="5" t="s">
        <v>36</v>
      </c>
      <c r="G11" s="7">
        <v>100</v>
      </c>
      <c r="H11" s="7">
        <v>2500</v>
      </c>
      <c r="I11" s="15">
        <v>21</v>
      </c>
      <c r="J11" s="15">
        <f t="shared" si="0"/>
        <v>2100</v>
      </c>
      <c r="K11" s="17">
        <v>21</v>
      </c>
      <c r="L11" s="15">
        <f t="shared" si="1"/>
        <v>2100</v>
      </c>
    </row>
    <row r="12" ht="25" customHeight="1" spans="1:12">
      <c r="A12" s="5">
        <v>10</v>
      </c>
      <c r="B12" s="6" t="s">
        <v>37</v>
      </c>
      <c r="C12" s="6" t="s">
        <v>38</v>
      </c>
      <c r="D12" s="6" t="s">
        <v>39</v>
      </c>
      <c r="E12" s="5">
        <v>15000</v>
      </c>
      <c r="F12" s="5" t="s">
        <v>40</v>
      </c>
      <c r="G12" s="7">
        <v>2</v>
      </c>
      <c r="H12" s="7">
        <v>30000</v>
      </c>
      <c r="I12" s="15">
        <v>8000</v>
      </c>
      <c r="J12" s="15">
        <f t="shared" si="0"/>
        <v>16000</v>
      </c>
      <c r="K12" s="17">
        <v>8000</v>
      </c>
      <c r="L12" s="15">
        <f t="shared" si="1"/>
        <v>16000</v>
      </c>
    </row>
    <row r="13" ht="25" customHeight="1" spans="1:12">
      <c r="A13" s="5">
        <v>11</v>
      </c>
      <c r="B13" s="6" t="s">
        <v>41</v>
      </c>
      <c r="C13" s="6" t="s">
        <v>42</v>
      </c>
      <c r="D13" s="6" t="s">
        <v>43</v>
      </c>
      <c r="E13" s="5">
        <v>2500</v>
      </c>
      <c r="F13" s="5" t="s">
        <v>40</v>
      </c>
      <c r="G13" s="7">
        <v>20</v>
      </c>
      <c r="H13" s="7">
        <v>50000</v>
      </c>
      <c r="I13" s="15">
        <v>2200</v>
      </c>
      <c r="J13" s="15">
        <f t="shared" si="0"/>
        <v>44000</v>
      </c>
      <c r="K13" s="17">
        <v>2200</v>
      </c>
      <c r="L13" s="15">
        <f t="shared" si="1"/>
        <v>44000</v>
      </c>
    </row>
    <row r="14" ht="25" customHeight="1" spans="1:16">
      <c r="A14" s="5">
        <v>12</v>
      </c>
      <c r="B14" s="6" t="s">
        <v>44</v>
      </c>
      <c r="C14" s="6" t="s">
        <v>45</v>
      </c>
      <c r="D14" s="6" t="s">
        <v>46</v>
      </c>
      <c r="E14" s="5">
        <v>2000</v>
      </c>
      <c r="F14" s="5" t="s">
        <v>40</v>
      </c>
      <c r="G14" s="7">
        <v>2</v>
      </c>
      <c r="H14" s="7">
        <v>4000</v>
      </c>
      <c r="I14" s="15">
        <v>600</v>
      </c>
      <c r="J14" s="15">
        <f t="shared" si="0"/>
        <v>1200</v>
      </c>
      <c r="K14" s="17">
        <v>1500</v>
      </c>
      <c r="L14" s="15">
        <f t="shared" si="1"/>
        <v>3000</v>
      </c>
      <c r="P14">
        <v>60</v>
      </c>
    </row>
    <row r="15" ht="25" customHeight="1" spans="1:15">
      <c r="A15" s="5">
        <v>13</v>
      </c>
      <c r="B15" s="6" t="s">
        <v>47</v>
      </c>
      <c r="C15" s="10"/>
      <c r="D15" s="11"/>
      <c r="E15" s="5">
        <v>850</v>
      </c>
      <c r="F15" s="5" t="s">
        <v>48</v>
      </c>
      <c r="G15" s="7">
        <v>8</v>
      </c>
      <c r="H15" s="7">
        <v>6800</v>
      </c>
      <c r="I15" s="15">
        <v>300</v>
      </c>
      <c r="J15" s="15">
        <f t="shared" si="0"/>
        <v>2400</v>
      </c>
      <c r="K15" s="17">
        <v>552</v>
      </c>
      <c r="L15" s="15">
        <f t="shared" si="1"/>
        <v>4416</v>
      </c>
      <c r="N15">
        <v>48</v>
      </c>
      <c r="O15">
        <v>600</v>
      </c>
    </row>
    <row r="16" ht="25" customHeight="1" spans="1:16">
      <c r="A16" s="5">
        <v>14</v>
      </c>
      <c r="B16" s="12" t="s">
        <v>49</v>
      </c>
      <c r="C16" s="10"/>
      <c r="D16" s="11"/>
      <c r="E16" s="5">
        <v>150</v>
      </c>
      <c r="F16" s="5" t="s">
        <v>18</v>
      </c>
      <c r="G16" s="7">
        <v>80</v>
      </c>
      <c r="H16" s="7">
        <v>12000</v>
      </c>
      <c r="I16" s="15"/>
      <c r="J16" s="15">
        <f t="shared" si="0"/>
        <v>0</v>
      </c>
      <c r="K16" s="17">
        <v>240</v>
      </c>
      <c r="L16" s="15">
        <f t="shared" si="1"/>
        <v>19200</v>
      </c>
      <c r="P16">
        <v>10</v>
      </c>
    </row>
    <row r="17" ht="25" customHeight="1" spans="1:16">
      <c r="A17" s="5">
        <v>16</v>
      </c>
      <c r="B17" s="12" t="s">
        <v>50</v>
      </c>
      <c r="C17" s="10"/>
      <c r="D17" s="11"/>
      <c r="E17" s="5">
        <v>111</v>
      </c>
      <c r="F17" s="5" t="s">
        <v>18</v>
      </c>
      <c r="G17" s="7">
        <v>200</v>
      </c>
      <c r="H17" s="7">
        <v>22200</v>
      </c>
      <c r="I17" s="15">
        <v>85</v>
      </c>
      <c r="J17" s="15">
        <f t="shared" si="0"/>
        <v>17000</v>
      </c>
      <c r="K17" s="17">
        <v>92</v>
      </c>
      <c r="L17" s="15">
        <f t="shared" si="1"/>
        <v>18400</v>
      </c>
      <c r="P17">
        <v>2</v>
      </c>
    </row>
    <row r="18" ht="25" customHeight="1" spans="1:12">
      <c r="A18" s="5">
        <v>17</v>
      </c>
      <c r="B18" s="12" t="s">
        <v>51</v>
      </c>
      <c r="C18" s="10"/>
      <c r="D18" s="11"/>
      <c r="E18" s="5">
        <v>2</v>
      </c>
      <c r="F18" s="5" t="s">
        <v>52</v>
      </c>
      <c r="G18" s="7">
        <v>0</v>
      </c>
      <c r="H18" s="7">
        <v>0</v>
      </c>
      <c r="I18" s="15"/>
      <c r="J18" s="15">
        <f t="shared" si="0"/>
        <v>0</v>
      </c>
      <c r="K18" s="17">
        <v>2</v>
      </c>
      <c r="L18" s="15">
        <f t="shared" si="1"/>
        <v>0</v>
      </c>
    </row>
    <row r="19" ht="25" customHeight="1" spans="1:12">
      <c r="A19" s="5">
        <v>18</v>
      </c>
      <c r="B19" s="12" t="s">
        <v>53</v>
      </c>
      <c r="C19" s="6" t="s">
        <v>54</v>
      </c>
      <c r="D19" s="6" t="s">
        <v>55</v>
      </c>
      <c r="E19" s="5">
        <v>1</v>
      </c>
      <c r="F19" s="5" t="s">
        <v>52</v>
      </c>
      <c r="G19" s="7">
        <v>0</v>
      </c>
      <c r="H19" s="7">
        <v>0</v>
      </c>
      <c r="I19" s="15"/>
      <c r="J19" s="15">
        <f t="shared" si="0"/>
        <v>0</v>
      </c>
      <c r="K19" s="17">
        <v>1</v>
      </c>
      <c r="L19" s="15">
        <f t="shared" si="1"/>
        <v>0</v>
      </c>
    </row>
    <row r="20" ht="25" customHeight="1" spans="1:12">
      <c r="A20" s="5">
        <v>19</v>
      </c>
      <c r="B20" s="12" t="s">
        <v>53</v>
      </c>
      <c r="C20" s="6" t="s">
        <v>54</v>
      </c>
      <c r="D20" s="6" t="s">
        <v>56</v>
      </c>
      <c r="E20" s="5">
        <v>1</v>
      </c>
      <c r="F20" s="5" t="s">
        <v>52</v>
      </c>
      <c r="G20" s="7">
        <v>0</v>
      </c>
      <c r="H20" s="7">
        <v>0</v>
      </c>
      <c r="I20" s="15"/>
      <c r="J20" s="15">
        <f t="shared" si="0"/>
        <v>0</v>
      </c>
      <c r="K20" s="17">
        <v>1</v>
      </c>
      <c r="L20" s="15">
        <f t="shared" si="1"/>
        <v>0</v>
      </c>
    </row>
    <row r="21" ht="25" customHeight="1" spans="1:12">
      <c r="A21" s="5">
        <v>20</v>
      </c>
      <c r="B21" s="12" t="s">
        <v>53</v>
      </c>
      <c r="C21" s="6" t="s">
        <v>54</v>
      </c>
      <c r="D21" s="6" t="s">
        <v>57</v>
      </c>
      <c r="E21" s="5">
        <v>2</v>
      </c>
      <c r="F21" s="5" t="s">
        <v>52</v>
      </c>
      <c r="G21" s="7">
        <v>0</v>
      </c>
      <c r="H21" s="7">
        <v>0</v>
      </c>
      <c r="I21" s="15"/>
      <c r="J21" s="15">
        <f t="shared" si="0"/>
        <v>0</v>
      </c>
      <c r="K21" s="17">
        <v>2</v>
      </c>
      <c r="L21" s="15">
        <f t="shared" si="1"/>
        <v>0</v>
      </c>
    </row>
    <row r="22" ht="25" customHeight="1" spans="1:12">
      <c r="A22" s="5">
        <v>21</v>
      </c>
      <c r="B22" s="12" t="s">
        <v>53</v>
      </c>
      <c r="C22" s="6" t="s">
        <v>54</v>
      </c>
      <c r="D22" s="6" t="s">
        <v>58</v>
      </c>
      <c r="E22" s="5">
        <v>1</v>
      </c>
      <c r="F22" s="5" t="s">
        <v>52</v>
      </c>
      <c r="G22" s="7">
        <v>0</v>
      </c>
      <c r="H22" s="7">
        <v>0</v>
      </c>
      <c r="I22" s="15"/>
      <c r="J22" s="15">
        <f t="shared" si="0"/>
        <v>0</v>
      </c>
      <c r="K22" s="17">
        <v>1</v>
      </c>
      <c r="L22" s="15">
        <f t="shared" si="1"/>
        <v>0</v>
      </c>
    </row>
    <row r="23" ht="25" customHeight="1" spans="1:12">
      <c r="A23" s="5">
        <v>22</v>
      </c>
      <c r="B23" s="12" t="s">
        <v>59</v>
      </c>
      <c r="C23" s="10"/>
      <c r="D23" s="11"/>
      <c r="E23" s="5">
        <v>5</v>
      </c>
      <c r="F23" s="5" t="s">
        <v>18</v>
      </c>
      <c r="G23" s="7">
        <v>100</v>
      </c>
      <c r="H23" s="7">
        <v>500</v>
      </c>
      <c r="I23" s="15"/>
      <c r="J23" s="15">
        <f t="shared" si="0"/>
        <v>0</v>
      </c>
      <c r="K23" s="17">
        <v>0</v>
      </c>
      <c r="L23" s="15">
        <f t="shared" si="1"/>
        <v>0</v>
      </c>
    </row>
    <row r="24" ht="31" customHeight="1" spans="8:12">
      <c r="H24">
        <f>SUM(H3:H23)</f>
        <v>128750</v>
      </c>
      <c r="J24">
        <f>SUM(J3:J23)</f>
        <v>82900</v>
      </c>
      <c r="L24" s="18">
        <f>SUM(L3:L23)</f>
        <v>107448</v>
      </c>
    </row>
    <row r="27" spans="14:15">
      <c r="N27" s="19" t="s">
        <v>8</v>
      </c>
      <c r="O27" s="19">
        <f>L24</f>
        <v>107448</v>
      </c>
    </row>
    <row r="28" spans="14:15">
      <c r="N28" s="19" t="s">
        <v>60</v>
      </c>
      <c r="O28" s="19">
        <f>O27*0.05</f>
        <v>5372.4</v>
      </c>
    </row>
    <row r="29" spans="14:15">
      <c r="N29" s="19" t="s">
        <v>61</v>
      </c>
      <c r="O29" s="19">
        <v>82900</v>
      </c>
    </row>
    <row r="30" spans="14:15">
      <c r="N30" s="19" t="s">
        <v>62</v>
      </c>
      <c r="O30" s="19">
        <f>O27-O28-O29</f>
        <v>19175.6</v>
      </c>
    </row>
    <row r="31" spans="14:15">
      <c r="N31" s="20" t="s">
        <v>63</v>
      </c>
      <c r="O31" s="20">
        <v>3511.6</v>
      </c>
    </row>
    <row r="32" spans="14:15">
      <c r="N32" s="19" t="s">
        <v>64</v>
      </c>
      <c r="O32" s="19">
        <f>O30-O31</f>
        <v>15664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2022-03-09T06:49:00Z</dcterms:created>
  <dcterms:modified xsi:type="dcterms:W3CDTF">2022-10-09T09:19:08Z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48A7B667D261430DA14E8135C7FE9A14</vt:lpwstr>
  </property>
  <property fmtid="{D5CDD505-2E9C-101B-9397-08002B2CF9AE}" pid="3" name="KSOProductBuildVer">
    <vt:lpwstr>2052-11.1.0.12358</vt:lpwstr>
  </property>
</Properties>
</file>