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55"/>
  </bookViews>
  <sheets>
    <sheet name="报价清单" sheetId="3" r:id="rId1"/>
  </sheets>
  <calcPr calcId="144525"/>
</workbook>
</file>

<file path=xl/sharedStrings.xml><?xml version="1.0" encoding="utf-8"?>
<sst xmlns="http://schemas.openxmlformats.org/spreadsheetml/2006/main" count="208" uniqueCount="122">
  <si>
    <t>一、双活网络</t>
  </si>
  <si>
    <t>主要设备及配件</t>
  </si>
  <si>
    <t>品牌</t>
  </si>
  <si>
    <t>设备型号/尺寸系列</t>
  </si>
  <si>
    <t>单位</t>
  </si>
  <si>
    <t>总需求数量</t>
  </si>
  <si>
    <t>单价（未税）</t>
  </si>
  <si>
    <t>合计（未税）</t>
  </si>
  <si>
    <t>去年实际施工数量</t>
  </si>
  <si>
    <t>单价</t>
  </si>
  <si>
    <t>合计金额</t>
  </si>
  <si>
    <t>今年实际施工数量</t>
  </si>
  <si>
    <t>环网系统材料</t>
  </si>
  <si>
    <t>室内6芯多模光纤</t>
  </si>
  <si>
    <t>爱谱华顿/罗格朗/康普</t>
  </si>
  <si>
    <t>多模光缆</t>
  </si>
  <si>
    <t>米</t>
  </si>
  <si>
    <t>24口光纤配线架 机架式</t>
  </si>
  <si>
    <t>固定式光纤配线架</t>
  </si>
  <si>
    <t>个</t>
  </si>
  <si>
    <t>12口光纤配线架 机架式</t>
  </si>
  <si>
    <t>多模 LC尾纤，1米</t>
  </si>
  <si>
    <t>LC尾纤</t>
  </si>
  <si>
    <t>根</t>
  </si>
  <si>
    <t>多模光纤跳线</t>
  </si>
  <si>
    <t>3米</t>
  </si>
  <si>
    <t>网线</t>
  </si>
  <si>
    <t>六类四对屏蔽双绞线</t>
  </si>
  <si>
    <t>水晶头</t>
  </si>
  <si>
    <t>屏蔽跳线1M</t>
  </si>
  <si>
    <t>六类屏蔽跳线1M</t>
  </si>
  <si>
    <t>理线架</t>
  </si>
  <si>
    <t>1U</t>
  </si>
  <si>
    <t>核心交换机</t>
  </si>
  <si>
    <t>华为</t>
  </si>
  <si>
    <t>24口汇聚交换机</t>
  </si>
  <si>
    <t>S5735R-24T4S(24个10/100/1000BASE-T以太网端口,4个千兆SFP,交流供电)</t>
  </si>
  <si>
    <t>线缆</t>
  </si>
  <si>
    <t>国标</t>
  </si>
  <si>
    <t>纯铜电线电缆线 RVV2芯1.5平多芯控制护套线 RVV2芯2*1.5（100米），黑色</t>
  </si>
  <si>
    <t>机柜</t>
  </si>
  <si>
    <t>图腾</t>
  </si>
  <si>
    <t>标准机柜</t>
  </si>
  <si>
    <t>PDU</t>
  </si>
  <si>
    <t>公牛</t>
  </si>
  <si>
    <t>8位10A输入PDU</t>
  </si>
  <si>
    <t>金属桥架</t>
  </si>
  <si>
    <t>国产</t>
  </si>
  <si>
    <t>100*100*1.5</t>
  </si>
  <si>
    <t>200*100*1.5</t>
  </si>
  <si>
    <t>KBG管</t>
  </si>
  <si>
    <t>20/25直径</t>
  </si>
  <si>
    <t>其他</t>
  </si>
  <si>
    <t>安装辅材</t>
  </si>
  <si>
    <t>定制</t>
  </si>
  <si>
    <t>含管路敷设所需全部辅材及接驳件</t>
  </si>
  <si>
    <t>项</t>
  </si>
  <si>
    <t>人工费</t>
  </si>
  <si>
    <t>交换机安装、线缆敷设、网络柜安装</t>
  </si>
  <si>
    <t>二、多媒体发布系统</t>
  </si>
  <si>
    <t>多媒体发布系统材料</t>
  </si>
  <si>
    <t>上件工位LCD</t>
  </si>
  <si>
    <t>无锡大普/上海武尚/英迪威</t>
  </si>
  <si>
    <t>55寸；WINDOWS系统（win10）；显示效果：FULL HD1080P全高清视频、图像、文字全呈现；可视角度：180°；内核配置：ARM9 Media控制内核</t>
  </si>
  <si>
    <t>LED拼接屏</t>
  </si>
  <si>
    <t>3.08平方（2.2*1.4），双面屏幕，间距P5，全彩LED</t>
  </si>
  <si>
    <t>工控机</t>
  </si>
  <si>
    <t>研华</t>
  </si>
  <si>
    <t>AiMC-2000J-S4J5K（J1900/4G/500G/适配器及电源线）</t>
  </si>
  <si>
    <t>LED拼大屏</t>
  </si>
  <si>
    <t>8平方（4*2），双面屏幕，间距P5,全彩LED</t>
  </si>
  <si>
    <t>电脑</t>
  </si>
  <si>
    <t>联想</t>
  </si>
  <si>
    <t>（10400，32G内存）</t>
  </si>
  <si>
    <t>控制电脑</t>
  </si>
  <si>
    <t>I7 500G 16G 1G（含机柜）</t>
  </si>
  <si>
    <t>上件工位LCD支架</t>
  </si>
  <si>
    <t>钢铁支架</t>
  </si>
  <si>
    <t>大屏框架</t>
  </si>
  <si>
    <t>钢铁框架，支持大屏</t>
  </si>
  <si>
    <t>上件工位LCD安装、数据线敷设、支架安装</t>
  </si>
  <si>
    <t>三、数字广播系统</t>
  </si>
  <si>
    <t>数字广播系统材料</t>
  </si>
  <si>
    <t>IP网络广播主机</t>
  </si>
  <si>
    <t>无锡大普/LAX/ITC</t>
  </si>
  <si>
    <t>台</t>
  </si>
  <si>
    <t>数字IP网络广播对讲控制软件 V3.0</t>
  </si>
  <si>
    <t>套</t>
  </si>
  <si>
    <t>寻呼话筒</t>
  </si>
  <si>
    <t>CD定时播放器</t>
  </si>
  <si>
    <t>数字调频器</t>
  </si>
  <si>
    <t>前置放大器</t>
  </si>
  <si>
    <t>IP网络音频采集器（编码器）</t>
  </si>
  <si>
    <t>IP音箱</t>
  </si>
  <si>
    <t>（主箱，副箱）</t>
  </si>
  <si>
    <t>8路受控电源时序器</t>
  </si>
  <si>
    <t>机架式网络数字</t>
  </si>
  <si>
    <t>终端机</t>
  </si>
  <si>
    <t>纯后级功放</t>
  </si>
  <si>
    <t>网络报警矩阵</t>
  </si>
  <si>
    <t>音柱</t>
  </si>
  <si>
    <t>产品：外壳采用铝合金材料，配可调节多种角度支架，安装方便；专业的表面处理工艺，防水防锈；匹配2路扬声器单元。</t>
  </si>
  <si>
    <t>技术参数：</t>
  </si>
  <si>
    <t>1．额定功率（100V）：22.5W,45W</t>
  </si>
  <si>
    <t>2．额定功率（70V）：11.2W,22.5W</t>
  </si>
  <si>
    <t>3．灵敏度：91dB±3dB</t>
  </si>
  <si>
    <t>4．阻抗：黑:Com白:440Ω绿:220Ω</t>
  </si>
  <si>
    <t>5．频率响应：50-18KHz</t>
  </si>
  <si>
    <t>6．喇叭单元：4"×4,2.5"×1</t>
  </si>
  <si>
    <t>7．防护等级：IP66</t>
  </si>
  <si>
    <t>控制中心600*800*2000</t>
  </si>
  <si>
    <t>其它</t>
  </si>
  <si>
    <t>设备安装、线缆、管材敷设、系统调试</t>
  </si>
  <si>
    <t>线缆、施工工具等</t>
  </si>
  <si>
    <t>安装调试</t>
  </si>
  <si>
    <t>安装调试完成后，需有人员配合现场进行上位系统调试，系统调试时间为2个月</t>
  </si>
  <si>
    <t>未税合计(元）</t>
  </si>
  <si>
    <t>税费（元）税率3%</t>
  </si>
  <si>
    <t>含税合计(元)</t>
  </si>
  <si>
    <t>总计</t>
  </si>
  <si>
    <t>备注</t>
  </si>
  <si>
    <t>去年已支付170650.4，保留质保金9500，还需支付13469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</si>
</sst>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rgb="FF000000"/>
      <name val="微软雅黑 Light"/>
      <charset val="134"/>
    </font>
    <font>
      <sz val="12"/>
      <color rgb="FF000000"/>
      <name val="微软雅黑 Light"/>
      <charset val="134"/>
    </font>
    <font>
      <sz val="12"/>
      <color rgb="FF000000"/>
      <name val="宋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1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13" borderId="14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15" fillId="10" borderId="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/>
    <xf numFmtId="0" fontId="2" fillId="0" borderId="1" xfId="0" applyFont="1" applyBorder="1"/>
    <xf numFmtId="0" fontId="2" fillId="0" borderId="1" xfId="0" applyFont="1" applyBorder="1"/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5" xfId="0" applyFont="1" applyBorder="1" applyAlignment="1"/>
    <xf numFmtId="0" fontId="2" fillId="0" borderId="7" xfId="0" applyFont="1" applyBorder="1" applyAlignment="1"/>
    <xf numFmtId="0" fontId="2" fillId="0" borderId="6" xfId="0" applyFont="1" applyBorder="1" applyAlignment="1"/>
    <xf numFmtId="0" fontId="0" fillId="0" borderId="1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1"/>
  <sheetViews>
    <sheetView tabSelected="1" topLeftCell="H1" workbookViewId="0">
      <selection activeCell="V75" sqref="V75"/>
    </sheetView>
  </sheetViews>
  <sheetFormatPr defaultColWidth="8.66666666666667" defaultRowHeight="14.25"/>
  <cols>
    <col min="1" max="1" width="2.33333333333333" customWidth="1"/>
    <col min="2" max="2" width="4.83333333333333" style="1" customWidth="1"/>
    <col min="4" max="4" width="24.5" customWidth="1"/>
    <col min="5" max="5" width="26.25" customWidth="1"/>
    <col min="6" max="6" width="29.5" customWidth="1"/>
    <col min="7" max="7" width="11.25" customWidth="1"/>
    <col min="8" max="8" width="10.6666666666667" customWidth="1"/>
    <col min="9" max="9" width="10.75" customWidth="1"/>
    <col min="10" max="10" width="12.5" customWidth="1"/>
    <col min="11" max="11" width="16.75" customWidth="1"/>
    <col min="12" max="12" width="6.875" customWidth="1"/>
    <col min="13" max="13" width="9.375"/>
    <col min="14" max="14" width="15.625" customWidth="1"/>
    <col min="15" max="15" width="8" customWidth="1"/>
    <col min="18" max="18" width="9.375"/>
  </cols>
  <sheetData>
    <row r="1" ht="18" customHeight="1" spans="2:16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8" customHeight="1" spans="1:16">
      <c r="A2" s="4"/>
      <c r="B2" s="5"/>
      <c r="C2" s="6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18" customHeight="1" spans="1:16">
      <c r="A3" s="4"/>
      <c r="B3" s="5">
        <v>1</v>
      </c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18" t="s">
        <v>6</v>
      </c>
      <c r="J3" s="18" t="s">
        <v>7</v>
      </c>
      <c r="K3" s="19" t="s">
        <v>8</v>
      </c>
      <c r="L3" s="19" t="s">
        <v>9</v>
      </c>
      <c r="M3" s="19" t="s">
        <v>10</v>
      </c>
      <c r="N3" s="19" t="s">
        <v>11</v>
      </c>
      <c r="O3" s="19" t="s">
        <v>9</v>
      </c>
      <c r="P3" s="19" t="s">
        <v>10</v>
      </c>
    </row>
    <row r="4" ht="18" customHeight="1" spans="1:16">
      <c r="A4" s="4"/>
      <c r="B4" s="5">
        <v>2</v>
      </c>
      <c r="C4" s="8" t="s">
        <v>12</v>
      </c>
      <c r="D4" s="9" t="s">
        <v>13</v>
      </c>
      <c r="E4" s="10" t="s">
        <v>14</v>
      </c>
      <c r="F4" s="11" t="s">
        <v>15</v>
      </c>
      <c r="G4" s="9" t="s">
        <v>16</v>
      </c>
      <c r="H4" s="9">
        <v>7500</v>
      </c>
      <c r="I4" s="20">
        <v>2.5</v>
      </c>
      <c r="J4" s="20">
        <f>I4*H4</f>
        <v>18750</v>
      </c>
      <c r="K4" s="9">
        <v>7500</v>
      </c>
      <c r="L4" s="20">
        <v>2.5</v>
      </c>
      <c r="M4" s="20">
        <f>L4*K4</f>
        <v>18750</v>
      </c>
      <c r="N4" s="20">
        <v>0</v>
      </c>
      <c r="O4" s="20">
        <v>2.5</v>
      </c>
      <c r="P4" s="20">
        <f>O4*N4</f>
        <v>0</v>
      </c>
    </row>
    <row r="5" ht="18" customHeight="1" spans="1:16">
      <c r="A5" s="4"/>
      <c r="B5" s="5">
        <v>3</v>
      </c>
      <c r="C5" s="8"/>
      <c r="D5" s="9" t="s">
        <v>17</v>
      </c>
      <c r="E5" s="10" t="s">
        <v>14</v>
      </c>
      <c r="F5" s="11" t="s">
        <v>18</v>
      </c>
      <c r="G5" s="9" t="s">
        <v>19</v>
      </c>
      <c r="H5" s="9">
        <v>2</v>
      </c>
      <c r="I5" s="20">
        <v>120</v>
      </c>
      <c r="J5" s="20">
        <f t="shared" ref="J5:J22" si="0">I5*H5</f>
        <v>240</v>
      </c>
      <c r="K5" s="9">
        <v>2</v>
      </c>
      <c r="L5" s="20">
        <v>120</v>
      </c>
      <c r="M5" s="20">
        <f t="shared" ref="M5:M22" si="1">L5*K5</f>
        <v>240</v>
      </c>
      <c r="N5" s="20">
        <v>0</v>
      </c>
      <c r="O5" s="20">
        <v>120</v>
      </c>
      <c r="P5" s="20">
        <f t="shared" ref="P5:P14" si="2">O5*N5</f>
        <v>0</v>
      </c>
    </row>
    <row r="6" ht="18" customHeight="1" spans="1:16">
      <c r="A6" s="4"/>
      <c r="B6" s="5">
        <v>4</v>
      </c>
      <c r="C6" s="8"/>
      <c r="D6" s="9" t="s">
        <v>20</v>
      </c>
      <c r="E6" s="10" t="s">
        <v>14</v>
      </c>
      <c r="F6" s="11" t="s">
        <v>18</v>
      </c>
      <c r="G6" s="9" t="s">
        <v>19</v>
      </c>
      <c r="H6" s="9">
        <v>18</v>
      </c>
      <c r="I6" s="20">
        <v>120</v>
      </c>
      <c r="J6" s="20">
        <f t="shared" si="0"/>
        <v>2160</v>
      </c>
      <c r="K6" s="9">
        <v>18</v>
      </c>
      <c r="L6" s="20">
        <v>120</v>
      </c>
      <c r="M6" s="20">
        <f t="shared" si="1"/>
        <v>2160</v>
      </c>
      <c r="N6" s="20">
        <v>0</v>
      </c>
      <c r="O6" s="20">
        <v>120</v>
      </c>
      <c r="P6" s="20">
        <f t="shared" si="2"/>
        <v>0</v>
      </c>
    </row>
    <row r="7" ht="18" customHeight="1" spans="1:16">
      <c r="A7" s="4"/>
      <c r="B7" s="5">
        <v>5</v>
      </c>
      <c r="C7" s="8"/>
      <c r="D7" s="9" t="s">
        <v>21</v>
      </c>
      <c r="E7" s="10" t="s">
        <v>14</v>
      </c>
      <c r="F7" s="11" t="s">
        <v>22</v>
      </c>
      <c r="G7" s="9" t="s">
        <v>23</v>
      </c>
      <c r="H7" s="9">
        <v>216</v>
      </c>
      <c r="I7" s="20">
        <v>5</v>
      </c>
      <c r="J7" s="20">
        <f t="shared" si="0"/>
        <v>1080</v>
      </c>
      <c r="K7" s="9">
        <v>216</v>
      </c>
      <c r="L7" s="20">
        <v>5</v>
      </c>
      <c r="M7" s="20">
        <f t="shared" si="1"/>
        <v>1080</v>
      </c>
      <c r="N7" s="20">
        <v>0</v>
      </c>
      <c r="O7" s="20">
        <v>5</v>
      </c>
      <c r="P7" s="20">
        <f t="shared" si="2"/>
        <v>0</v>
      </c>
    </row>
    <row r="8" ht="18" customHeight="1" spans="1:16">
      <c r="A8" s="4"/>
      <c r="B8" s="5">
        <v>6</v>
      </c>
      <c r="C8" s="8"/>
      <c r="D8" s="9" t="s">
        <v>24</v>
      </c>
      <c r="E8" s="10" t="s">
        <v>14</v>
      </c>
      <c r="F8" s="11" t="s">
        <v>25</v>
      </c>
      <c r="G8" s="9" t="s">
        <v>23</v>
      </c>
      <c r="H8" s="9">
        <v>144</v>
      </c>
      <c r="I8" s="20">
        <v>5</v>
      </c>
      <c r="J8" s="20">
        <f t="shared" si="0"/>
        <v>720</v>
      </c>
      <c r="K8" s="9">
        <v>144</v>
      </c>
      <c r="L8" s="20">
        <v>5</v>
      </c>
      <c r="M8" s="20">
        <f t="shared" si="1"/>
        <v>720</v>
      </c>
      <c r="N8" s="20">
        <v>0</v>
      </c>
      <c r="O8" s="20">
        <v>5</v>
      </c>
      <c r="P8" s="20">
        <f t="shared" si="2"/>
        <v>0</v>
      </c>
    </row>
    <row r="9" ht="18" customHeight="1" spans="1:16">
      <c r="A9" s="4"/>
      <c r="B9" s="5">
        <v>7</v>
      </c>
      <c r="C9" s="8"/>
      <c r="D9" s="9" t="s">
        <v>26</v>
      </c>
      <c r="E9" s="10" t="s">
        <v>14</v>
      </c>
      <c r="F9" s="11" t="s">
        <v>27</v>
      </c>
      <c r="G9" s="9" t="s">
        <v>16</v>
      </c>
      <c r="H9" s="9">
        <v>31500</v>
      </c>
      <c r="I9" s="20">
        <v>2</v>
      </c>
      <c r="J9" s="20">
        <f t="shared" si="0"/>
        <v>63000</v>
      </c>
      <c r="K9" s="9">
        <v>22000</v>
      </c>
      <c r="L9" s="20">
        <v>2.5</v>
      </c>
      <c r="M9" s="20">
        <f t="shared" si="1"/>
        <v>55000</v>
      </c>
      <c r="N9" s="20">
        <v>0</v>
      </c>
      <c r="O9" s="20">
        <v>2.5</v>
      </c>
      <c r="P9" s="20">
        <f t="shared" si="2"/>
        <v>0</v>
      </c>
    </row>
    <row r="10" ht="18" customHeight="1" spans="1:16">
      <c r="A10" s="4"/>
      <c r="B10" s="5">
        <v>8</v>
      </c>
      <c r="C10" s="8"/>
      <c r="D10" s="9" t="s">
        <v>28</v>
      </c>
      <c r="E10" s="10" t="s">
        <v>14</v>
      </c>
      <c r="F10" s="11" t="s">
        <v>27</v>
      </c>
      <c r="G10" s="9" t="s">
        <v>19</v>
      </c>
      <c r="H10" s="9">
        <v>700</v>
      </c>
      <c r="I10" s="20">
        <v>5</v>
      </c>
      <c r="J10" s="20">
        <f t="shared" si="0"/>
        <v>3500</v>
      </c>
      <c r="K10" s="9">
        <v>700</v>
      </c>
      <c r="L10" s="20">
        <v>10</v>
      </c>
      <c r="M10" s="20">
        <f t="shared" si="1"/>
        <v>7000</v>
      </c>
      <c r="N10" s="20">
        <v>0</v>
      </c>
      <c r="O10" s="20">
        <v>10</v>
      </c>
      <c r="P10" s="20">
        <f t="shared" si="2"/>
        <v>0</v>
      </c>
    </row>
    <row r="11" ht="18" customHeight="1" spans="1:16">
      <c r="A11" s="4"/>
      <c r="B11" s="5">
        <v>9</v>
      </c>
      <c r="C11" s="8"/>
      <c r="D11" s="9" t="s">
        <v>29</v>
      </c>
      <c r="E11" s="10" t="s">
        <v>14</v>
      </c>
      <c r="F11" s="11" t="s">
        <v>30</v>
      </c>
      <c r="G11" s="9" t="s">
        <v>23</v>
      </c>
      <c r="H11" s="9">
        <v>0</v>
      </c>
      <c r="I11" s="20">
        <v>0</v>
      </c>
      <c r="J11" s="20">
        <f t="shared" si="0"/>
        <v>0</v>
      </c>
      <c r="K11" s="9">
        <v>0</v>
      </c>
      <c r="L11" s="20">
        <v>0</v>
      </c>
      <c r="M11" s="20">
        <f t="shared" si="1"/>
        <v>0</v>
      </c>
      <c r="N11" s="20">
        <v>0</v>
      </c>
      <c r="O11" s="20">
        <v>0</v>
      </c>
      <c r="P11" s="20">
        <f t="shared" si="2"/>
        <v>0</v>
      </c>
    </row>
    <row r="12" ht="18" customHeight="1" spans="1:16">
      <c r="A12" s="4"/>
      <c r="B12" s="5">
        <v>10</v>
      </c>
      <c r="C12" s="8"/>
      <c r="D12" s="9" t="s">
        <v>31</v>
      </c>
      <c r="E12" s="10" t="s">
        <v>14</v>
      </c>
      <c r="F12" s="11" t="s">
        <v>32</v>
      </c>
      <c r="G12" s="9" t="s">
        <v>19</v>
      </c>
      <c r="H12" s="9">
        <v>20</v>
      </c>
      <c r="I12" s="20">
        <v>0</v>
      </c>
      <c r="J12" s="20">
        <f t="shared" si="0"/>
        <v>0</v>
      </c>
      <c r="K12" s="9">
        <v>20</v>
      </c>
      <c r="L12" s="20">
        <v>0</v>
      </c>
      <c r="M12" s="20">
        <f t="shared" si="1"/>
        <v>0</v>
      </c>
      <c r="N12" s="20">
        <v>0</v>
      </c>
      <c r="O12" s="20">
        <v>0</v>
      </c>
      <c r="P12" s="20">
        <f t="shared" si="2"/>
        <v>0</v>
      </c>
    </row>
    <row r="13" ht="18" customHeight="1" spans="1:16">
      <c r="A13" s="4"/>
      <c r="B13" s="5">
        <v>11</v>
      </c>
      <c r="C13" s="8"/>
      <c r="D13" s="9" t="s">
        <v>33</v>
      </c>
      <c r="E13" s="9" t="s">
        <v>34</v>
      </c>
      <c r="F13" s="11" t="s">
        <v>33</v>
      </c>
      <c r="G13" s="9" t="s">
        <v>19</v>
      </c>
      <c r="H13" s="9">
        <v>2</v>
      </c>
      <c r="I13" s="20">
        <v>0</v>
      </c>
      <c r="J13" s="20">
        <f t="shared" si="0"/>
        <v>0</v>
      </c>
      <c r="K13" s="9">
        <v>2</v>
      </c>
      <c r="L13" s="20">
        <v>100</v>
      </c>
      <c r="M13" s="20">
        <f t="shared" si="1"/>
        <v>200</v>
      </c>
      <c r="N13" s="20">
        <v>0</v>
      </c>
      <c r="O13" s="20">
        <v>100</v>
      </c>
      <c r="P13" s="20">
        <f t="shared" si="2"/>
        <v>0</v>
      </c>
    </row>
    <row r="14" ht="18" customHeight="1" spans="1:16">
      <c r="A14" s="4"/>
      <c r="B14" s="5">
        <v>12</v>
      </c>
      <c r="C14" s="8"/>
      <c r="D14" s="9" t="s">
        <v>35</v>
      </c>
      <c r="E14" s="9" t="s">
        <v>34</v>
      </c>
      <c r="F14" s="11" t="s">
        <v>36</v>
      </c>
      <c r="G14" s="9" t="s">
        <v>19</v>
      </c>
      <c r="H14" s="9">
        <v>18</v>
      </c>
      <c r="I14" s="20">
        <v>0</v>
      </c>
      <c r="J14" s="20">
        <f t="shared" si="0"/>
        <v>0</v>
      </c>
      <c r="K14" s="9">
        <v>18</v>
      </c>
      <c r="L14" s="20">
        <v>100</v>
      </c>
      <c r="M14" s="20">
        <f t="shared" si="1"/>
        <v>1800</v>
      </c>
      <c r="N14" s="20">
        <v>0</v>
      </c>
      <c r="O14" s="20">
        <v>100</v>
      </c>
      <c r="P14" s="20">
        <f t="shared" si="2"/>
        <v>0</v>
      </c>
    </row>
    <row r="15" ht="18" customHeight="1" spans="1:16">
      <c r="A15" s="4"/>
      <c r="B15" s="5">
        <v>13</v>
      </c>
      <c r="C15" s="8"/>
      <c r="D15" s="9" t="s">
        <v>37</v>
      </c>
      <c r="E15" s="9" t="s">
        <v>38</v>
      </c>
      <c r="F15" s="11" t="s">
        <v>39</v>
      </c>
      <c r="G15" s="9" t="s">
        <v>16</v>
      </c>
      <c r="H15" s="9">
        <v>2100</v>
      </c>
      <c r="I15" s="20">
        <v>2</v>
      </c>
      <c r="J15" s="20">
        <f t="shared" si="0"/>
        <v>4200</v>
      </c>
      <c r="K15" s="9">
        <v>6500</v>
      </c>
      <c r="L15" s="20">
        <v>2</v>
      </c>
      <c r="M15" s="20">
        <f t="shared" si="1"/>
        <v>13000</v>
      </c>
      <c r="N15" s="20">
        <v>2000</v>
      </c>
      <c r="O15" s="20">
        <v>2</v>
      </c>
      <c r="P15" s="20">
        <f t="shared" ref="P15:P22" si="3">O15*N15</f>
        <v>4000</v>
      </c>
    </row>
    <row r="16" ht="18" customHeight="1" spans="1:16">
      <c r="A16" s="4"/>
      <c r="B16" s="5">
        <v>14</v>
      </c>
      <c r="C16" s="8"/>
      <c r="D16" s="9" t="s">
        <v>40</v>
      </c>
      <c r="E16" s="9" t="s">
        <v>41</v>
      </c>
      <c r="F16" s="11" t="s">
        <v>42</v>
      </c>
      <c r="G16" s="9" t="s">
        <v>19</v>
      </c>
      <c r="H16" s="9">
        <v>14</v>
      </c>
      <c r="I16" s="20">
        <v>100</v>
      </c>
      <c r="J16" s="20">
        <f t="shared" si="0"/>
        <v>1400</v>
      </c>
      <c r="K16" s="9">
        <v>15</v>
      </c>
      <c r="L16" s="20">
        <v>100</v>
      </c>
      <c r="M16" s="20">
        <f t="shared" si="1"/>
        <v>1500</v>
      </c>
      <c r="N16" s="20">
        <v>0</v>
      </c>
      <c r="O16" s="20">
        <v>100</v>
      </c>
      <c r="P16" s="20">
        <f t="shared" si="3"/>
        <v>0</v>
      </c>
    </row>
    <row r="17" ht="18" customHeight="1" spans="1:16">
      <c r="A17" s="4"/>
      <c r="B17" s="5">
        <v>15</v>
      </c>
      <c r="C17" s="8"/>
      <c r="D17" s="9" t="s">
        <v>43</v>
      </c>
      <c r="E17" s="9" t="s">
        <v>44</v>
      </c>
      <c r="F17" s="11" t="s">
        <v>45</v>
      </c>
      <c r="G17" s="9" t="s">
        <v>19</v>
      </c>
      <c r="H17" s="9">
        <v>29</v>
      </c>
      <c r="I17" s="20">
        <v>0</v>
      </c>
      <c r="J17" s="20">
        <f t="shared" si="0"/>
        <v>0</v>
      </c>
      <c r="K17" s="9">
        <v>29</v>
      </c>
      <c r="L17" s="20">
        <v>0</v>
      </c>
      <c r="M17" s="20">
        <f t="shared" si="1"/>
        <v>0</v>
      </c>
      <c r="N17" s="20">
        <v>0</v>
      </c>
      <c r="O17" s="20">
        <v>0</v>
      </c>
      <c r="P17" s="20">
        <f t="shared" si="3"/>
        <v>0</v>
      </c>
    </row>
    <row r="18" ht="18" customHeight="1" spans="1:16">
      <c r="A18" s="4"/>
      <c r="B18" s="5">
        <v>16</v>
      </c>
      <c r="C18" s="8"/>
      <c r="D18" s="9" t="s">
        <v>46</v>
      </c>
      <c r="E18" s="9" t="s">
        <v>47</v>
      </c>
      <c r="F18" s="11" t="s">
        <v>48</v>
      </c>
      <c r="G18" s="9" t="s">
        <v>16</v>
      </c>
      <c r="H18" s="9">
        <v>500</v>
      </c>
      <c r="I18" s="20">
        <v>25</v>
      </c>
      <c r="J18" s="20">
        <f t="shared" si="0"/>
        <v>12500</v>
      </c>
      <c r="K18" s="9">
        <v>500</v>
      </c>
      <c r="L18" s="20">
        <v>25</v>
      </c>
      <c r="M18" s="20">
        <f t="shared" si="1"/>
        <v>12500</v>
      </c>
      <c r="N18" s="20">
        <v>0</v>
      </c>
      <c r="O18" s="20">
        <v>25</v>
      </c>
      <c r="P18" s="20">
        <f t="shared" si="3"/>
        <v>0</v>
      </c>
    </row>
    <row r="19" ht="18" customHeight="1" spans="1:16">
      <c r="A19" s="4"/>
      <c r="B19" s="5">
        <v>17</v>
      </c>
      <c r="C19" s="8"/>
      <c r="D19" s="9" t="s">
        <v>46</v>
      </c>
      <c r="E19" s="9" t="s">
        <v>47</v>
      </c>
      <c r="F19" s="11" t="s">
        <v>49</v>
      </c>
      <c r="G19" s="9" t="s">
        <v>16</v>
      </c>
      <c r="H19" s="9">
        <v>500</v>
      </c>
      <c r="I19" s="20">
        <v>25</v>
      </c>
      <c r="J19" s="20">
        <f t="shared" si="0"/>
        <v>12500</v>
      </c>
      <c r="K19" s="9">
        <v>500</v>
      </c>
      <c r="L19" s="20">
        <v>25</v>
      </c>
      <c r="M19" s="20">
        <f t="shared" si="1"/>
        <v>12500</v>
      </c>
      <c r="N19" s="20">
        <v>600</v>
      </c>
      <c r="O19" s="20">
        <v>25</v>
      </c>
      <c r="P19" s="20">
        <f t="shared" si="3"/>
        <v>15000</v>
      </c>
    </row>
    <row r="20" ht="18" customHeight="1" spans="1:16">
      <c r="A20" s="4"/>
      <c r="B20" s="5">
        <v>18</v>
      </c>
      <c r="C20" s="8"/>
      <c r="D20" s="9" t="s">
        <v>50</v>
      </c>
      <c r="E20" s="9" t="s">
        <v>47</v>
      </c>
      <c r="F20" s="11" t="s">
        <v>51</v>
      </c>
      <c r="G20" s="9" t="s">
        <v>16</v>
      </c>
      <c r="H20" s="9">
        <v>500</v>
      </c>
      <c r="I20" s="20">
        <v>3</v>
      </c>
      <c r="J20" s="20">
        <f t="shared" si="0"/>
        <v>1500</v>
      </c>
      <c r="K20" s="9">
        <v>300</v>
      </c>
      <c r="L20" s="20">
        <v>3</v>
      </c>
      <c r="M20" s="20">
        <f t="shared" si="1"/>
        <v>900</v>
      </c>
      <c r="N20" s="20">
        <v>0</v>
      </c>
      <c r="O20" s="20">
        <v>3</v>
      </c>
      <c r="P20" s="20">
        <f t="shared" si="3"/>
        <v>0</v>
      </c>
    </row>
    <row r="21" ht="18" customHeight="1" spans="1:16">
      <c r="A21" s="4"/>
      <c r="B21" s="5">
        <v>19</v>
      </c>
      <c r="C21" s="12" t="s">
        <v>52</v>
      </c>
      <c r="D21" s="13" t="s">
        <v>53</v>
      </c>
      <c r="E21" s="13" t="s">
        <v>54</v>
      </c>
      <c r="F21" s="10" t="s">
        <v>55</v>
      </c>
      <c r="G21" s="13" t="s">
        <v>56</v>
      </c>
      <c r="H21" s="13">
        <v>1</v>
      </c>
      <c r="I21" s="20">
        <v>0</v>
      </c>
      <c r="J21" s="20">
        <f t="shared" si="0"/>
        <v>0</v>
      </c>
      <c r="K21" s="13">
        <v>1</v>
      </c>
      <c r="L21" s="20">
        <v>0</v>
      </c>
      <c r="M21" s="20">
        <f t="shared" si="1"/>
        <v>0</v>
      </c>
      <c r="N21" s="20">
        <v>0</v>
      </c>
      <c r="O21" s="20">
        <v>0</v>
      </c>
      <c r="P21" s="20">
        <f t="shared" si="3"/>
        <v>0</v>
      </c>
    </row>
    <row r="22" ht="18" customHeight="1" spans="1:16">
      <c r="A22" s="4"/>
      <c r="B22" s="5">
        <v>20</v>
      </c>
      <c r="C22" s="12"/>
      <c r="D22" s="9" t="s">
        <v>57</v>
      </c>
      <c r="E22" s="9"/>
      <c r="F22" s="11" t="s">
        <v>58</v>
      </c>
      <c r="G22" s="9" t="s">
        <v>56</v>
      </c>
      <c r="H22" s="9">
        <v>1</v>
      </c>
      <c r="I22" s="20">
        <v>0</v>
      </c>
      <c r="J22" s="20">
        <f t="shared" si="0"/>
        <v>0</v>
      </c>
      <c r="K22" s="9">
        <v>1</v>
      </c>
      <c r="L22" s="20">
        <v>0</v>
      </c>
      <c r="M22" s="20">
        <f t="shared" si="1"/>
        <v>0</v>
      </c>
      <c r="N22" s="20">
        <v>0</v>
      </c>
      <c r="O22" s="20">
        <v>0</v>
      </c>
      <c r="P22" s="20">
        <f t="shared" si="3"/>
        <v>0</v>
      </c>
    </row>
    <row r="23" ht="18" customHeight="1" spans="1:16">
      <c r="A23" s="4"/>
      <c r="B23" s="5"/>
      <c r="C23" s="12"/>
      <c r="D23" s="12"/>
      <c r="E23" s="12"/>
      <c r="F23" s="12"/>
      <c r="G23" s="12"/>
      <c r="H23" s="12"/>
      <c r="I23" s="20"/>
      <c r="J23" s="20">
        <f>J4+J5+J6+J7+J8+J9+J10+J11+J12+J13+J14+J15+J16+J17+J18+J19+J20+J21+J22</f>
        <v>121550</v>
      </c>
      <c r="K23" s="20"/>
      <c r="L23" s="20"/>
      <c r="M23" s="20">
        <f>SUM(M4:M22)</f>
        <v>127350</v>
      </c>
      <c r="N23" s="20"/>
      <c r="O23" s="20"/>
      <c r="P23" s="20">
        <f>SUM(P4:P22)</f>
        <v>19000</v>
      </c>
    </row>
    <row r="24" ht="18" customHeight="1" spans="1:16">
      <c r="A24" s="4"/>
      <c r="B24" s="14" t="s">
        <v>59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21"/>
    </row>
    <row r="25" ht="18" customHeight="1" spans="1:16">
      <c r="A25" s="4"/>
      <c r="B25" s="5">
        <v>21</v>
      </c>
      <c r="C25" s="8" t="s">
        <v>60</v>
      </c>
      <c r="D25" s="13" t="s">
        <v>61</v>
      </c>
      <c r="E25" s="13" t="s">
        <v>62</v>
      </c>
      <c r="F25" s="16" t="s">
        <v>63</v>
      </c>
      <c r="G25" s="13" t="s">
        <v>19</v>
      </c>
      <c r="H25" s="13">
        <v>41</v>
      </c>
      <c r="I25" s="20">
        <v>100</v>
      </c>
      <c r="J25" s="20">
        <f>I25*H25</f>
        <v>4100</v>
      </c>
      <c r="K25" s="20">
        <v>20</v>
      </c>
      <c r="L25" s="20">
        <v>100</v>
      </c>
      <c r="M25" s="20">
        <f>L25*K25</f>
        <v>2000</v>
      </c>
      <c r="N25" s="20">
        <v>21</v>
      </c>
      <c r="O25" s="20">
        <v>100</v>
      </c>
      <c r="P25" s="20">
        <f>O25*N25</f>
        <v>2100</v>
      </c>
    </row>
    <row r="26" ht="18" customHeight="1" spans="1:16">
      <c r="A26" s="4"/>
      <c r="B26" s="5">
        <v>22</v>
      </c>
      <c r="C26" s="8"/>
      <c r="D26" s="9" t="s">
        <v>64</v>
      </c>
      <c r="E26" s="13" t="s">
        <v>62</v>
      </c>
      <c r="F26" s="17" t="s">
        <v>65</v>
      </c>
      <c r="G26" s="9" t="s">
        <v>19</v>
      </c>
      <c r="H26" s="9">
        <v>6</v>
      </c>
      <c r="I26" s="20">
        <v>800</v>
      </c>
      <c r="J26" s="20">
        <f t="shared" ref="J26:J34" si="4">I26*H26</f>
        <v>4800</v>
      </c>
      <c r="K26" s="20">
        <v>6</v>
      </c>
      <c r="L26" s="20">
        <v>800</v>
      </c>
      <c r="M26" s="20">
        <f t="shared" ref="M26:M34" si="5">L26*K26</f>
        <v>4800</v>
      </c>
      <c r="N26" s="20">
        <v>0</v>
      </c>
      <c r="O26" s="20">
        <v>800</v>
      </c>
      <c r="P26" s="20">
        <f t="shared" ref="P26:P34" si="6">O26*N26</f>
        <v>0</v>
      </c>
    </row>
    <row r="27" ht="18" customHeight="1" spans="1:16">
      <c r="A27" s="4"/>
      <c r="B27" s="5">
        <v>23</v>
      </c>
      <c r="C27" s="8"/>
      <c r="D27" s="9" t="s">
        <v>66</v>
      </c>
      <c r="E27" s="9" t="s">
        <v>67</v>
      </c>
      <c r="F27" s="17" t="s">
        <v>68</v>
      </c>
      <c r="G27" s="9" t="s">
        <v>19</v>
      </c>
      <c r="H27" s="9">
        <v>8</v>
      </c>
      <c r="I27" s="20">
        <v>0</v>
      </c>
      <c r="J27" s="20">
        <f t="shared" si="4"/>
        <v>0</v>
      </c>
      <c r="K27" s="20">
        <v>8</v>
      </c>
      <c r="L27" s="20">
        <v>0</v>
      </c>
      <c r="M27" s="20">
        <f t="shared" si="5"/>
        <v>0</v>
      </c>
      <c r="N27" s="20">
        <v>0</v>
      </c>
      <c r="O27" s="20">
        <v>0</v>
      </c>
      <c r="P27" s="20">
        <f t="shared" si="6"/>
        <v>0</v>
      </c>
    </row>
    <row r="28" ht="18" customHeight="1" spans="1:16">
      <c r="A28" s="4"/>
      <c r="B28" s="5">
        <v>24</v>
      </c>
      <c r="C28" s="8"/>
      <c r="D28" s="13" t="s">
        <v>69</v>
      </c>
      <c r="E28" s="13" t="s">
        <v>62</v>
      </c>
      <c r="F28" s="10" t="s">
        <v>70</v>
      </c>
      <c r="G28" s="13" t="s">
        <v>19</v>
      </c>
      <c r="H28" s="13">
        <v>2</v>
      </c>
      <c r="I28" s="20">
        <v>1600</v>
      </c>
      <c r="J28" s="20">
        <f t="shared" si="4"/>
        <v>3200</v>
      </c>
      <c r="K28" s="20">
        <v>1</v>
      </c>
      <c r="L28" s="20">
        <v>4800</v>
      </c>
      <c r="M28" s="20">
        <f t="shared" si="5"/>
        <v>4800</v>
      </c>
      <c r="N28" s="20">
        <v>0</v>
      </c>
      <c r="O28" s="20">
        <v>4800</v>
      </c>
      <c r="P28" s="20">
        <f t="shared" si="6"/>
        <v>0</v>
      </c>
    </row>
    <row r="29" ht="18" customHeight="1" spans="1:16">
      <c r="A29" s="4"/>
      <c r="B29" s="5">
        <v>25</v>
      </c>
      <c r="C29" s="8"/>
      <c r="D29" s="9" t="s">
        <v>71</v>
      </c>
      <c r="E29" s="9" t="s">
        <v>72</v>
      </c>
      <c r="F29" s="11" t="s">
        <v>73</v>
      </c>
      <c r="G29" s="9" t="s">
        <v>19</v>
      </c>
      <c r="H29" s="9">
        <v>1</v>
      </c>
      <c r="I29" s="20">
        <v>0</v>
      </c>
      <c r="J29" s="20">
        <f t="shared" si="4"/>
        <v>0</v>
      </c>
      <c r="K29" s="20">
        <v>1</v>
      </c>
      <c r="L29" s="20">
        <v>0</v>
      </c>
      <c r="M29" s="20">
        <f t="shared" si="5"/>
        <v>0</v>
      </c>
      <c r="N29" s="20">
        <v>0</v>
      </c>
      <c r="O29" s="20">
        <v>0</v>
      </c>
      <c r="P29" s="20">
        <f t="shared" si="6"/>
        <v>0</v>
      </c>
    </row>
    <row r="30" ht="18" customHeight="1" spans="1:16">
      <c r="A30" s="4"/>
      <c r="B30" s="5">
        <v>26</v>
      </c>
      <c r="C30" s="8"/>
      <c r="D30" s="13" t="s">
        <v>74</v>
      </c>
      <c r="E30" s="13"/>
      <c r="F30" s="10" t="s">
        <v>75</v>
      </c>
      <c r="G30" s="13" t="s">
        <v>19</v>
      </c>
      <c r="H30" s="13">
        <v>15</v>
      </c>
      <c r="I30" s="20">
        <v>100</v>
      </c>
      <c r="J30" s="20">
        <f t="shared" si="4"/>
        <v>1500</v>
      </c>
      <c r="K30" s="20">
        <v>15</v>
      </c>
      <c r="L30" s="20">
        <v>100</v>
      </c>
      <c r="M30" s="20">
        <f t="shared" si="5"/>
        <v>1500</v>
      </c>
      <c r="N30" s="20">
        <v>0</v>
      </c>
      <c r="O30" s="20">
        <v>100</v>
      </c>
      <c r="P30" s="20">
        <f t="shared" si="6"/>
        <v>0</v>
      </c>
    </row>
    <row r="31" ht="18" customHeight="1" spans="1:16">
      <c r="A31" s="4"/>
      <c r="B31" s="5">
        <v>27</v>
      </c>
      <c r="C31" s="8"/>
      <c r="D31" s="9" t="s">
        <v>76</v>
      </c>
      <c r="E31" s="9" t="s">
        <v>54</v>
      </c>
      <c r="F31" s="11" t="s">
        <v>77</v>
      </c>
      <c r="G31" s="9" t="s">
        <v>19</v>
      </c>
      <c r="H31" s="9">
        <v>41</v>
      </c>
      <c r="I31" s="20">
        <v>100</v>
      </c>
      <c r="J31" s="20">
        <f t="shared" si="4"/>
        <v>4100</v>
      </c>
      <c r="K31" s="20">
        <v>20</v>
      </c>
      <c r="L31" s="20">
        <v>100</v>
      </c>
      <c r="M31" s="20">
        <f t="shared" si="5"/>
        <v>2000</v>
      </c>
      <c r="N31" s="20">
        <v>12</v>
      </c>
      <c r="O31" s="20">
        <v>100</v>
      </c>
      <c r="P31" s="20">
        <f t="shared" si="6"/>
        <v>1200</v>
      </c>
    </row>
    <row r="32" ht="18" customHeight="1" spans="1:16">
      <c r="A32" s="4"/>
      <c r="B32" s="5">
        <v>28</v>
      </c>
      <c r="C32" s="8"/>
      <c r="D32" s="9" t="s">
        <v>78</v>
      </c>
      <c r="E32" s="9" t="s">
        <v>54</v>
      </c>
      <c r="F32" s="11" t="s">
        <v>79</v>
      </c>
      <c r="G32" s="9" t="s">
        <v>19</v>
      </c>
      <c r="H32" s="9">
        <v>8</v>
      </c>
      <c r="I32" s="20">
        <v>0</v>
      </c>
      <c r="J32" s="20">
        <f t="shared" si="4"/>
        <v>0</v>
      </c>
      <c r="K32" s="20">
        <v>8</v>
      </c>
      <c r="L32" s="20">
        <v>0</v>
      </c>
      <c r="M32" s="20">
        <f t="shared" si="5"/>
        <v>0</v>
      </c>
      <c r="N32" s="20">
        <v>0</v>
      </c>
      <c r="O32" s="20">
        <v>0</v>
      </c>
      <c r="P32" s="20">
        <f t="shared" si="6"/>
        <v>0</v>
      </c>
    </row>
    <row r="33" ht="18" customHeight="1" spans="1:16">
      <c r="A33" s="4"/>
      <c r="B33" s="5">
        <v>29</v>
      </c>
      <c r="C33" s="12" t="s">
        <v>52</v>
      </c>
      <c r="D33" s="13" t="s">
        <v>53</v>
      </c>
      <c r="E33" s="13"/>
      <c r="F33" s="10" t="s">
        <v>55</v>
      </c>
      <c r="G33" s="13" t="s">
        <v>56</v>
      </c>
      <c r="H33" s="13">
        <v>1</v>
      </c>
      <c r="I33" s="20">
        <v>0</v>
      </c>
      <c r="J33" s="20">
        <f t="shared" si="4"/>
        <v>0</v>
      </c>
      <c r="K33" s="20">
        <v>1</v>
      </c>
      <c r="L33" s="20">
        <v>0</v>
      </c>
      <c r="M33" s="20">
        <f t="shared" si="5"/>
        <v>0</v>
      </c>
      <c r="N33" s="20">
        <v>0</v>
      </c>
      <c r="O33" s="20">
        <v>0</v>
      </c>
      <c r="P33" s="20">
        <f t="shared" si="6"/>
        <v>0</v>
      </c>
    </row>
    <row r="34" ht="18" customHeight="1" spans="1:16">
      <c r="A34" s="4"/>
      <c r="B34" s="5">
        <v>30</v>
      </c>
      <c r="C34" s="12"/>
      <c r="D34" s="9" t="s">
        <v>57</v>
      </c>
      <c r="E34" s="9"/>
      <c r="F34" s="16" t="s">
        <v>80</v>
      </c>
      <c r="G34" s="9" t="s">
        <v>56</v>
      </c>
      <c r="H34" s="9">
        <v>1</v>
      </c>
      <c r="I34" s="20">
        <v>0</v>
      </c>
      <c r="J34" s="20">
        <f t="shared" si="4"/>
        <v>0</v>
      </c>
      <c r="K34" s="20">
        <v>1</v>
      </c>
      <c r="L34" s="20">
        <v>0</v>
      </c>
      <c r="M34" s="20">
        <f t="shared" si="5"/>
        <v>0</v>
      </c>
      <c r="N34" s="20">
        <v>0</v>
      </c>
      <c r="O34" s="20">
        <v>0</v>
      </c>
      <c r="P34" s="20">
        <f t="shared" si="6"/>
        <v>0</v>
      </c>
    </row>
    <row r="35" ht="18" customHeight="1" spans="1:16">
      <c r="A35" s="4"/>
      <c r="B35" s="5"/>
      <c r="C35" s="8"/>
      <c r="D35" s="8"/>
      <c r="E35" s="8"/>
      <c r="F35" s="8"/>
      <c r="G35" s="8"/>
      <c r="H35" s="8"/>
      <c r="I35" s="20"/>
      <c r="J35" s="20">
        <f>J25+J26+J27+J28+J29+J30+J31+J32+J33+J34</f>
        <v>17700</v>
      </c>
      <c r="K35" s="20"/>
      <c r="L35" s="20"/>
      <c r="M35" s="20">
        <f>SUM(M25:M34)</f>
        <v>15100</v>
      </c>
      <c r="N35" s="20"/>
      <c r="O35" s="20"/>
      <c r="P35" s="20">
        <f>SUM(P25:P34)</f>
        <v>3300</v>
      </c>
    </row>
    <row r="36" ht="18" customHeight="1" spans="1:16">
      <c r="A36" s="4"/>
      <c r="B36" s="14" t="s">
        <v>81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21"/>
    </row>
    <row r="37" ht="18" customHeight="1" spans="1:16">
      <c r="A37" s="4"/>
      <c r="B37" s="5">
        <v>31</v>
      </c>
      <c r="C37" s="8" t="s">
        <v>82</v>
      </c>
      <c r="D37" s="11" t="s">
        <v>83</v>
      </c>
      <c r="E37" s="9" t="s">
        <v>84</v>
      </c>
      <c r="F37" s="10"/>
      <c r="G37" s="10" t="s">
        <v>85</v>
      </c>
      <c r="H37" s="9">
        <v>1</v>
      </c>
      <c r="I37" s="20">
        <v>120</v>
      </c>
      <c r="J37" s="20">
        <f t="shared" ref="J37:O37" si="7">I37*H37</f>
        <v>120</v>
      </c>
      <c r="K37" s="20">
        <v>1</v>
      </c>
      <c r="L37" s="20">
        <v>120</v>
      </c>
      <c r="M37" s="20">
        <f t="shared" si="7"/>
        <v>120</v>
      </c>
      <c r="N37" s="20">
        <v>0</v>
      </c>
      <c r="O37" s="20">
        <f t="shared" si="7"/>
        <v>0</v>
      </c>
      <c r="P37" s="20">
        <f>O37*N37</f>
        <v>0</v>
      </c>
    </row>
    <row r="38" ht="18" customHeight="1" spans="1:16">
      <c r="A38" s="4"/>
      <c r="B38" s="5">
        <v>32</v>
      </c>
      <c r="C38" s="8"/>
      <c r="D38" s="11" t="s">
        <v>86</v>
      </c>
      <c r="E38" s="9" t="s">
        <v>84</v>
      </c>
      <c r="F38" s="10"/>
      <c r="G38" s="10" t="s">
        <v>87</v>
      </c>
      <c r="H38" s="9">
        <v>1</v>
      </c>
      <c r="I38" s="20"/>
      <c r="J38" s="20">
        <f t="shared" ref="J38:J66" si="8">I38*H38</f>
        <v>0</v>
      </c>
      <c r="K38" s="20">
        <v>1</v>
      </c>
      <c r="L38" s="20"/>
      <c r="M38" s="20">
        <f t="shared" ref="M38:M47" si="9">L38*K38</f>
        <v>0</v>
      </c>
      <c r="N38" s="20">
        <v>0</v>
      </c>
      <c r="O38" s="20">
        <f t="shared" ref="O38:O47" si="10">N38*M38</f>
        <v>0</v>
      </c>
      <c r="P38" s="20">
        <f t="shared" ref="P38:P47" si="11">O38*N38</f>
        <v>0</v>
      </c>
    </row>
    <row r="39" ht="18" customHeight="1" spans="1:16">
      <c r="A39" s="4"/>
      <c r="B39" s="5">
        <v>33</v>
      </c>
      <c r="C39" s="8"/>
      <c r="D39" s="11" t="s">
        <v>88</v>
      </c>
      <c r="E39" s="9" t="s">
        <v>84</v>
      </c>
      <c r="F39" s="11"/>
      <c r="G39" s="10" t="s">
        <v>85</v>
      </c>
      <c r="H39" s="9">
        <v>2</v>
      </c>
      <c r="I39" s="20">
        <v>0</v>
      </c>
      <c r="J39" s="20">
        <f t="shared" si="8"/>
        <v>0</v>
      </c>
      <c r="K39" s="20">
        <v>2</v>
      </c>
      <c r="L39" s="20">
        <v>0</v>
      </c>
      <c r="M39" s="20">
        <f t="shared" si="9"/>
        <v>0</v>
      </c>
      <c r="N39" s="20">
        <v>0</v>
      </c>
      <c r="O39" s="20">
        <f t="shared" si="10"/>
        <v>0</v>
      </c>
      <c r="P39" s="20">
        <f t="shared" si="11"/>
        <v>0</v>
      </c>
    </row>
    <row r="40" ht="18" customHeight="1" spans="1:16">
      <c r="A40" s="4"/>
      <c r="B40" s="5">
        <v>34</v>
      </c>
      <c r="C40" s="8"/>
      <c r="D40" s="11" t="s">
        <v>89</v>
      </c>
      <c r="E40" s="9" t="s">
        <v>84</v>
      </c>
      <c r="F40" s="11"/>
      <c r="G40" s="10" t="s">
        <v>85</v>
      </c>
      <c r="H40" s="10">
        <v>1</v>
      </c>
      <c r="I40" s="20">
        <v>120</v>
      </c>
      <c r="J40" s="20">
        <f t="shared" si="8"/>
        <v>120</v>
      </c>
      <c r="K40" s="20">
        <v>1</v>
      </c>
      <c r="L40" s="20">
        <v>120</v>
      </c>
      <c r="M40" s="20">
        <f t="shared" si="9"/>
        <v>120</v>
      </c>
      <c r="N40" s="20">
        <v>0</v>
      </c>
      <c r="O40" s="20">
        <f t="shared" si="10"/>
        <v>0</v>
      </c>
      <c r="P40" s="20">
        <f t="shared" si="11"/>
        <v>0</v>
      </c>
    </row>
    <row r="41" ht="18" customHeight="1" spans="1:16">
      <c r="A41" s="4"/>
      <c r="B41" s="5">
        <v>35</v>
      </c>
      <c r="C41" s="8"/>
      <c r="D41" s="11" t="s">
        <v>90</v>
      </c>
      <c r="E41" s="9" t="s">
        <v>84</v>
      </c>
      <c r="F41" s="11"/>
      <c r="G41" s="10" t="s">
        <v>85</v>
      </c>
      <c r="H41" s="10">
        <v>1</v>
      </c>
      <c r="I41" s="20">
        <v>120</v>
      </c>
      <c r="J41" s="20">
        <f t="shared" si="8"/>
        <v>120</v>
      </c>
      <c r="K41" s="20">
        <v>1</v>
      </c>
      <c r="L41" s="20">
        <v>120</v>
      </c>
      <c r="M41" s="20">
        <f t="shared" si="9"/>
        <v>120</v>
      </c>
      <c r="N41" s="20">
        <v>0</v>
      </c>
      <c r="O41" s="20">
        <f t="shared" si="10"/>
        <v>0</v>
      </c>
      <c r="P41" s="20">
        <f t="shared" si="11"/>
        <v>0</v>
      </c>
    </row>
    <row r="42" ht="18" customHeight="1" spans="1:16">
      <c r="A42" s="4"/>
      <c r="B42" s="5">
        <v>36</v>
      </c>
      <c r="C42" s="8"/>
      <c r="D42" s="11" t="s">
        <v>91</v>
      </c>
      <c r="E42" s="9" t="s">
        <v>84</v>
      </c>
      <c r="F42" s="11"/>
      <c r="G42" s="10" t="s">
        <v>85</v>
      </c>
      <c r="H42" s="10">
        <v>1</v>
      </c>
      <c r="I42" s="20">
        <v>120</v>
      </c>
      <c r="J42" s="20">
        <f t="shared" si="8"/>
        <v>120</v>
      </c>
      <c r="K42" s="20">
        <v>1</v>
      </c>
      <c r="L42" s="20">
        <v>120</v>
      </c>
      <c r="M42" s="20">
        <f t="shared" si="9"/>
        <v>120</v>
      </c>
      <c r="N42" s="20">
        <v>0</v>
      </c>
      <c r="O42" s="20">
        <f t="shared" si="10"/>
        <v>0</v>
      </c>
      <c r="P42" s="20">
        <f t="shared" si="11"/>
        <v>0</v>
      </c>
    </row>
    <row r="43" ht="18" customHeight="1" spans="1:16">
      <c r="A43" s="4"/>
      <c r="B43" s="5">
        <v>37</v>
      </c>
      <c r="C43" s="8"/>
      <c r="D43" s="11" t="s">
        <v>92</v>
      </c>
      <c r="E43" s="9" t="s">
        <v>84</v>
      </c>
      <c r="F43" s="11"/>
      <c r="G43" s="10" t="s">
        <v>85</v>
      </c>
      <c r="H43" s="9">
        <v>2</v>
      </c>
      <c r="I43" s="20">
        <v>120</v>
      </c>
      <c r="J43" s="20">
        <f t="shared" si="8"/>
        <v>240</v>
      </c>
      <c r="K43" s="20">
        <v>2</v>
      </c>
      <c r="L43" s="20">
        <v>120</v>
      </c>
      <c r="M43" s="20">
        <f t="shared" si="9"/>
        <v>240</v>
      </c>
      <c r="N43" s="20">
        <v>0</v>
      </c>
      <c r="O43" s="20">
        <f t="shared" si="10"/>
        <v>0</v>
      </c>
      <c r="P43" s="20">
        <f t="shared" si="11"/>
        <v>0</v>
      </c>
    </row>
    <row r="44" ht="18" customHeight="1" spans="1:16">
      <c r="A44" s="4"/>
      <c r="B44" s="5">
        <v>38</v>
      </c>
      <c r="C44" s="8"/>
      <c r="D44" s="11" t="s">
        <v>93</v>
      </c>
      <c r="E44" s="9" t="s">
        <v>84</v>
      </c>
      <c r="F44" s="11"/>
      <c r="G44" s="10" t="s">
        <v>85</v>
      </c>
      <c r="H44" s="10">
        <v>2</v>
      </c>
      <c r="I44" s="20">
        <v>0</v>
      </c>
      <c r="J44" s="20">
        <f t="shared" si="8"/>
        <v>0</v>
      </c>
      <c r="K44" s="20">
        <v>2</v>
      </c>
      <c r="L44" s="20">
        <v>0</v>
      </c>
      <c r="M44" s="20">
        <f t="shared" si="9"/>
        <v>0</v>
      </c>
      <c r="N44" s="20">
        <v>0</v>
      </c>
      <c r="O44" s="20">
        <f t="shared" si="10"/>
        <v>0</v>
      </c>
      <c r="P44" s="20">
        <f t="shared" si="11"/>
        <v>0</v>
      </c>
    </row>
    <row r="45" ht="18" customHeight="1" spans="1:16">
      <c r="A45" s="4"/>
      <c r="B45" s="5">
        <v>39</v>
      </c>
      <c r="C45" s="8"/>
      <c r="D45" s="11" t="s">
        <v>94</v>
      </c>
      <c r="E45" s="9"/>
      <c r="F45" s="11"/>
      <c r="G45" s="10"/>
      <c r="H45" s="10"/>
      <c r="I45" s="20">
        <v>0</v>
      </c>
      <c r="J45" s="20">
        <f t="shared" si="8"/>
        <v>0</v>
      </c>
      <c r="K45" s="20"/>
      <c r="L45" s="20">
        <v>0</v>
      </c>
      <c r="M45" s="20">
        <f t="shared" si="9"/>
        <v>0</v>
      </c>
      <c r="N45" s="20">
        <v>0</v>
      </c>
      <c r="O45" s="20">
        <f t="shared" si="10"/>
        <v>0</v>
      </c>
      <c r="P45" s="20">
        <f t="shared" si="11"/>
        <v>0</v>
      </c>
    </row>
    <row r="46" ht="18" customHeight="1" spans="1:16">
      <c r="A46" s="4"/>
      <c r="B46" s="5">
        <v>40</v>
      </c>
      <c r="C46" s="8"/>
      <c r="D46" s="11" t="s">
        <v>95</v>
      </c>
      <c r="E46" s="9" t="s">
        <v>84</v>
      </c>
      <c r="F46" s="11"/>
      <c r="G46" s="10" t="s">
        <v>85</v>
      </c>
      <c r="H46" s="9">
        <v>1</v>
      </c>
      <c r="I46" s="20">
        <v>0</v>
      </c>
      <c r="J46" s="20">
        <f t="shared" si="8"/>
        <v>0</v>
      </c>
      <c r="K46" s="20">
        <v>1</v>
      </c>
      <c r="L46" s="20">
        <v>0</v>
      </c>
      <c r="M46" s="20">
        <f t="shared" si="9"/>
        <v>0</v>
      </c>
      <c r="N46" s="20">
        <v>0</v>
      </c>
      <c r="O46" s="20">
        <f t="shared" si="10"/>
        <v>0</v>
      </c>
      <c r="P46" s="20">
        <f t="shared" si="11"/>
        <v>0</v>
      </c>
    </row>
    <row r="47" ht="18" customHeight="1" spans="1:16">
      <c r="A47" s="4"/>
      <c r="B47" s="5">
        <v>41</v>
      </c>
      <c r="C47" s="8"/>
      <c r="D47" s="11" t="s">
        <v>96</v>
      </c>
      <c r="E47" s="9" t="s">
        <v>84</v>
      </c>
      <c r="F47" s="11"/>
      <c r="G47" s="10" t="s">
        <v>85</v>
      </c>
      <c r="H47" s="9">
        <v>16</v>
      </c>
      <c r="I47" s="22">
        <v>120</v>
      </c>
      <c r="J47" s="22">
        <f>SUM(H47*I47)</f>
        <v>1920</v>
      </c>
      <c r="K47" s="23">
        <v>16</v>
      </c>
      <c r="L47" s="22">
        <v>120</v>
      </c>
      <c r="M47" s="23">
        <f t="shared" si="9"/>
        <v>1920</v>
      </c>
      <c r="N47" s="23">
        <v>0</v>
      </c>
      <c r="O47" s="23">
        <f t="shared" si="10"/>
        <v>0</v>
      </c>
      <c r="P47" s="23">
        <f t="shared" si="11"/>
        <v>0</v>
      </c>
    </row>
    <row r="48" ht="18" customHeight="1" spans="1:16">
      <c r="A48" s="4"/>
      <c r="B48" s="5">
        <v>42</v>
      </c>
      <c r="C48" s="8"/>
      <c r="D48" s="11" t="s">
        <v>97</v>
      </c>
      <c r="E48" s="9"/>
      <c r="F48" s="11"/>
      <c r="G48" s="10"/>
      <c r="H48" s="9"/>
      <c r="I48" s="24"/>
      <c r="J48" s="24"/>
      <c r="K48" s="25"/>
      <c r="L48" s="24"/>
      <c r="M48" s="25"/>
      <c r="N48" s="25"/>
      <c r="O48" s="25"/>
      <c r="P48" s="25"/>
    </row>
    <row r="49" ht="18" customHeight="1" spans="1:16">
      <c r="A49" s="4"/>
      <c r="B49" s="5">
        <v>43</v>
      </c>
      <c r="C49" s="8"/>
      <c r="D49" s="11" t="s">
        <v>98</v>
      </c>
      <c r="E49" s="9" t="s">
        <v>84</v>
      </c>
      <c r="F49" s="11"/>
      <c r="G49" s="10" t="s">
        <v>85</v>
      </c>
      <c r="H49" s="9">
        <v>16</v>
      </c>
      <c r="I49" s="20">
        <v>120</v>
      </c>
      <c r="J49" s="20">
        <f t="shared" si="8"/>
        <v>1920</v>
      </c>
      <c r="K49" s="20">
        <v>16</v>
      </c>
      <c r="L49" s="20">
        <v>120</v>
      </c>
      <c r="M49" s="20">
        <f>L49*K49</f>
        <v>1920</v>
      </c>
      <c r="N49" s="20">
        <v>0</v>
      </c>
      <c r="O49" s="20">
        <f t="shared" ref="O49:O51" si="12">N49*M49</f>
        <v>0</v>
      </c>
      <c r="P49" s="20">
        <f>O49*N49</f>
        <v>0</v>
      </c>
    </row>
    <row r="50" ht="18" customHeight="1" spans="1:16">
      <c r="A50" s="4"/>
      <c r="B50" s="5">
        <v>44</v>
      </c>
      <c r="C50" s="8"/>
      <c r="D50" s="11" t="s">
        <v>99</v>
      </c>
      <c r="E50" s="9" t="s">
        <v>84</v>
      </c>
      <c r="F50" s="11"/>
      <c r="G50" s="10" t="s">
        <v>85</v>
      </c>
      <c r="H50" s="9">
        <v>1</v>
      </c>
      <c r="I50" s="20">
        <v>120</v>
      </c>
      <c r="J50" s="20">
        <f t="shared" si="8"/>
        <v>120</v>
      </c>
      <c r="K50" s="20">
        <v>1</v>
      </c>
      <c r="L50" s="20">
        <v>120</v>
      </c>
      <c r="M50" s="20">
        <f>L50*K50</f>
        <v>120</v>
      </c>
      <c r="N50" s="20">
        <v>0</v>
      </c>
      <c r="O50" s="20">
        <f t="shared" si="12"/>
        <v>0</v>
      </c>
      <c r="P50" s="20">
        <f>O50*N50</f>
        <v>0</v>
      </c>
    </row>
    <row r="51" ht="18" customHeight="1" spans="1:16">
      <c r="A51" s="4"/>
      <c r="B51" s="5">
        <v>45</v>
      </c>
      <c r="C51" s="8"/>
      <c r="D51" s="10" t="s">
        <v>100</v>
      </c>
      <c r="E51" s="9" t="s">
        <v>84</v>
      </c>
      <c r="F51" s="17" t="s">
        <v>101</v>
      </c>
      <c r="G51" s="10" t="s">
        <v>85</v>
      </c>
      <c r="H51" s="9">
        <v>60</v>
      </c>
      <c r="I51" s="26">
        <v>200</v>
      </c>
      <c r="J51" s="26">
        <f>SUM(H51*I51)</f>
        <v>12000</v>
      </c>
      <c r="K51" s="27">
        <v>60</v>
      </c>
      <c r="L51" s="26">
        <v>200</v>
      </c>
      <c r="M51" s="27">
        <f>L51*K51</f>
        <v>12000</v>
      </c>
      <c r="N51" s="23">
        <v>0</v>
      </c>
      <c r="O51" s="23">
        <f t="shared" si="12"/>
        <v>0</v>
      </c>
      <c r="P51" s="23">
        <f>O51*N51</f>
        <v>0</v>
      </c>
    </row>
    <row r="52" ht="18" customHeight="1" spans="1:16">
      <c r="A52" s="4"/>
      <c r="B52" s="5">
        <v>46</v>
      </c>
      <c r="C52" s="8"/>
      <c r="D52" s="10"/>
      <c r="E52" s="9"/>
      <c r="F52" s="17" t="s">
        <v>102</v>
      </c>
      <c r="G52" s="10"/>
      <c r="H52" s="9"/>
      <c r="I52" s="28"/>
      <c r="J52" s="28"/>
      <c r="K52" s="29"/>
      <c r="L52" s="28"/>
      <c r="M52" s="29"/>
      <c r="N52" s="30"/>
      <c r="O52" s="30"/>
      <c r="P52" s="30"/>
    </row>
    <row r="53" ht="18" customHeight="1" spans="1:16">
      <c r="A53" s="4"/>
      <c r="B53" s="5">
        <v>47</v>
      </c>
      <c r="C53" s="8"/>
      <c r="D53" s="10"/>
      <c r="E53" s="9"/>
      <c r="F53" s="17" t="s">
        <v>103</v>
      </c>
      <c r="G53" s="10"/>
      <c r="H53" s="9"/>
      <c r="I53" s="28"/>
      <c r="J53" s="28"/>
      <c r="K53" s="29"/>
      <c r="L53" s="28"/>
      <c r="M53" s="29"/>
      <c r="N53" s="30"/>
      <c r="O53" s="30"/>
      <c r="P53" s="30"/>
    </row>
    <row r="54" ht="18" customHeight="1" spans="1:16">
      <c r="A54" s="4"/>
      <c r="B54" s="5">
        <v>48</v>
      </c>
      <c r="C54" s="8"/>
      <c r="D54" s="10"/>
      <c r="E54" s="9"/>
      <c r="F54" s="17" t="s">
        <v>104</v>
      </c>
      <c r="G54" s="10"/>
      <c r="H54" s="9"/>
      <c r="I54" s="28"/>
      <c r="J54" s="28"/>
      <c r="K54" s="29"/>
      <c r="L54" s="28"/>
      <c r="M54" s="29"/>
      <c r="N54" s="30"/>
      <c r="O54" s="30"/>
      <c r="P54" s="30"/>
    </row>
    <row r="55" ht="18" customHeight="1" spans="1:16">
      <c r="A55" s="4"/>
      <c r="B55" s="5">
        <v>49</v>
      </c>
      <c r="C55" s="8"/>
      <c r="D55" s="10"/>
      <c r="E55" s="9"/>
      <c r="F55" s="17" t="s">
        <v>105</v>
      </c>
      <c r="G55" s="10"/>
      <c r="H55" s="9"/>
      <c r="I55" s="28"/>
      <c r="J55" s="28"/>
      <c r="K55" s="29"/>
      <c r="L55" s="28"/>
      <c r="M55" s="29"/>
      <c r="N55" s="30"/>
      <c r="O55" s="30"/>
      <c r="P55" s="30"/>
    </row>
    <row r="56" ht="18" customHeight="1" spans="1:16">
      <c r="A56" s="4"/>
      <c r="B56" s="5">
        <v>50</v>
      </c>
      <c r="C56" s="8"/>
      <c r="D56" s="10"/>
      <c r="E56" s="9"/>
      <c r="F56" s="17" t="s">
        <v>106</v>
      </c>
      <c r="G56" s="10"/>
      <c r="H56" s="9"/>
      <c r="I56" s="28"/>
      <c r="J56" s="28"/>
      <c r="K56" s="29"/>
      <c r="L56" s="28"/>
      <c r="M56" s="29"/>
      <c r="N56" s="30"/>
      <c r="O56" s="30"/>
      <c r="P56" s="30"/>
    </row>
    <row r="57" ht="18" customHeight="1" spans="1:16">
      <c r="A57" s="4"/>
      <c r="B57" s="5">
        <v>51</v>
      </c>
      <c r="C57" s="8"/>
      <c r="D57" s="10"/>
      <c r="E57" s="9"/>
      <c r="F57" s="17" t="s">
        <v>107</v>
      </c>
      <c r="G57" s="10"/>
      <c r="H57" s="9"/>
      <c r="I57" s="28"/>
      <c r="J57" s="28"/>
      <c r="K57" s="29"/>
      <c r="L57" s="28"/>
      <c r="M57" s="29"/>
      <c r="N57" s="30"/>
      <c r="O57" s="30"/>
      <c r="P57" s="30"/>
    </row>
    <row r="58" ht="18" customHeight="1" spans="1:16">
      <c r="A58" s="4"/>
      <c r="B58" s="5">
        <v>52</v>
      </c>
      <c r="C58" s="8"/>
      <c r="D58" s="10"/>
      <c r="E58" s="9"/>
      <c r="F58" s="17" t="s">
        <v>108</v>
      </c>
      <c r="G58" s="10"/>
      <c r="H58" s="9"/>
      <c r="I58" s="28"/>
      <c r="J58" s="28"/>
      <c r="K58" s="29"/>
      <c r="L58" s="28"/>
      <c r="M58" s="29"/>
      <c r="N58" s="30"/>
      <c r="O58" s="30"/>
      <c r="P58" s="30"/>
    </row>
    <row r="59" ht="18" customHeight="1" spans="1:16">
      <c r="A59" s="4"/>
      <c r="B59" s="5">
        <v>53</v>
      </c>
      <c r="C59" s="8"/>
      <c r="D59" s="10"/>
      <c r="E59" s="9"/>
      <c r="F59" s="17" t="s">
        <v>109</v>
      </c>
      <c r="G59" s="10"/>
      <c r="H59" s="9"/>
      <c r="I59" s="28"/>
      <c r="J59" s="28"/>
      <c r="K59" s="29"/>
      <c r="L59" s="28"/>
      <c r="M59" s="29"/>
      <c r="N59" s="30"/>
      <c r="O59" s="30"/>
      <c r="P59" s="30"/>
    </row>
    <row r="60" ht="18" customHeight="1" spans="1:16">
      <c r="A60" s="4"/>
      <c r="B60" s="5">
        <v>54</v>
      </c>
      <c r="C60" s="8"/>
      <c r="D60" s="10"/>
      <c r="E60" s="9"/>
      <c r="F60" s="10"/>
      <c r="G60" s="10"/>
      <c r="H60" s="9"/>
      <c r="I60" s="31"/>
      <c r="J60" s="31"/>
      <c r="K60" s="32"/>
      <c r="L60" s="31"/>
      <c r="M60" s="32"/>
      <c r="N60" s="25"/>
      <c r="O60" s="25"/>
      <c r="P60" s="25"/>
    </row>
    <row r="61" ht="18" customHeight="1" spans="1:16">
      <c r="A61" s="4"/>
      <c r="B61" s="5">
        <v>55</v>
      </c>
      <c r="C61" s="8"/>
      <c r="D61" s="10" t="s">
        <v>37</v>
      </c>
      <c r="E61" s="9" t="s">
        <v>38</v>
      </c>
      <c r="F61" s="10"/>
      <c r="G61" s="10" t="s">
        <v>16</v>
      </c>
      <c r="H61" s="9">
        <v>4800</v>
      </c>
      <c r="I61" s="20">
        <v>2</v>
      </c>
      <c r="J61" s="20">
        <f t="shared" si="8"/>
        <v>9600</v>
      </c>
      <c r="K61" s="20">
        <v>2000</v>
      </c>
      <c r="L61" s="20">
        <v>2</v>
      </c>
      <c r="M61" s="20">
        <f t="shared" ref="M61:M66" si="13">L61*K61</f>
        <v>4000</v>
      </c>
      <c r="N61" s="20">
        <v>0</v>
      </c>
      <c r="O61" s="20">
        <f t="shared" ref="O61:O66" si="14">N61*M61</f>
        <v>0</v>
      </c>
      <c r="P61" s="20">
        <f t="shared" ref="P61:P66" si="15">O61*N61</f>
        <v>0</v>
      </c>
    </row>
    <row r="62" ht="18" customHeight="1" spans="1:16">
      <c r="A62" s="4"/>
      <c r="B62" s="5">
        <v>56</v>
      </c>
      <c r="C62" s="8"/>
      <c r="D62" s="10" t="s">
        <v>50</v>
      </c>
      <c r="E62" s="9" t="s">
        <v>38</v>
      </c>
      <c r="F62" s="10">
        <v>20</v>
      </c>
      <c r="G62" s="10" t="s">
        <v>16</v>
      </c>
      <c r="H62" s="9">
        <v>5000</v>
      </c>
      <c r="I62" s="20">
        <v>2.5</v>
      </c>
      <c r="J62" s="20">
        <f t="shared" si="8"/>
        <v>12500</v>
      </c>
      <c r="K62" s="20">
        <v>300</v>
      </c>
      <c r="L62" s="20">
        <v>2.5</v>
      </c>
      <c r="M62" s="20">
        <f t="shared" si="13"/>
        <v>750</v>
      </c>
      <c r="N62" s="20">
        <v>0</v>
      </c>
      <c r="O62" s="20">
        <f t="shared" si="14"/>
        <v>0</v>
      </c>
      <c r="P62" s="20">
        <f t="shared" si="15"/>
        <v>0</v>
      </c>
    </row>
    <row r="63" ht="18" customHeight="1" spans="1:16">
      <c r="A63" s="4"/>
      <c r="B63" s="5">
        <v>57</v>
      </c>
      <c r="C63" s="8"/>
      <c r="D63" s="10" t="s">
        <v>40</v>
      </c>
      <c r="E63" s="9"/>
      <c r="F63" s="10" t="s">
        <v>110</v>
      </c>
      <c r="G63" s="10" t="s">
        <v>85</v>
      </c>
      <c r="H63" s="9">
        <v>2</v>
      </c>
      <c r="I63" s="20">
        <v>100</v>
      </c>
      <c r="J63" s="20">
        <f t="shared" si="8"/>
        <v>200</v>
      </c>
      <c r="K63" s="20">
        <v>2</v>
      </c>
      <c r="L63" s="20">
        <v>100</v>
      </c>
      <c r="M63" s="20">
        <f t="shared" si="13"/>
        <v>200</v>
      </c>
      <c r="N63" s="20">
        <v>0</v>
      </c>
      <c r="O63" s="20">
        <f t="shared" si="14"/>
        <v>0</v>
      </c>
      <c r="P63" s="20">
        <f t="shared" si="15"/>
        <v>0</v>
      </c>
    </row>
    <row r="64" ht="18" customHeight="1" spans="1:16">
      <c r="A64" s="4"/>
      <c r="B64" s="5">
        <v>58</v>
      </c>
      <c r="C64" s="12" t="s">
        <v>111</v>
      </c>
      <c r="D64" s="9" t="s">
        <v>57</v>
      </c>
      <c r="E64" s="9"/>
      <c r="F64" s="11" t="s">
        <v>112</v>
      </c>
      <c r="G64" s="9" t="s">
        <v>56</v>
      </c>
      <c r="H64" s="9">
        <v>1</v>
      </c>
      <c r="I64" s="20">
        <v>0</v>
      </c>
      <c r="J64" s="20">
        <f t="shared" si="8"/>
        <v>0</v>
      </c>
      <c r="K64" s="20">
        <v>16</v>
      </c>
      <c r="L64" s="20">
        <v>100</v>
      </c>
      <c r="M64" s="20">
        <f t="shared" si="13"/>
        <v>1600</v>
      </c>
      <c r="N64" s="20">
        <v>0</v>
      </c>
      <c r="O64" s="20">
        <f t="shared" si="14"/>
        <v>0</v>
      </c>
      <c r="P64" s="20">
        <f t="shared" si="15"/>
        <v>0</v>
      </c>
    </row>
    <row r="65" ht="18" customHeight="1" spans="1:16">
      <c r="A65" s="4"/>
      <c r="B65" s="5">
        <v>59</v>
      </c>
      <c r="C65" s="12"/>
      <c r="D65" s="13" t="s">
        <v>53</v>
      </c>
      <c r="E65" s="13"/>
      <c r="F65" s="33" t="s">
        <v>113</v>
      </c>
      <c r="G65" s="13" t="s">
        <v>56</v>
      </c>
      <c r="H65" s="13">
        <v>1</v>
      </c>
      <c r="I65" s="20">
        <v>0</v>
      </c>
      <c r="J65" s="20">
        <f t="shared" si="8"/>
        <v>0</v>
      </c>
      <c r="K65" s="41">
        <v>1</v>
      </c>
      <c r="L65" s="20">
        <v>0</v>
      </c>
      <c r="M65" s="20">
        <f t="shared" si="13"/>
        <v>0</v>
      </c>
      <c r="N65" s="20">
        <v>0</v>
      </c>
      <c r="O65" s="20">
        <f t="shared" si="14"/>
        <v>0</v>
      </c>
      <c r="P65" s="20">
        <f t="shared" si="15"/>
        <v>0</v>
      </c>
    </row>
    <row r="66" ht="18" customHeight="1" spans="1:16">
      <c r="A66" s="4"/>
      <c r="B66" s="5">
        <v>60</v>
      </c>
      <c r="C66" s="34"/>
      <c r="D66" s="13" t="s">
        <v>114</v>
      </c>
      <c r="E66" s="13"/>
      <c r="F66" s="33" t="s">
        <v>115</v>
      </c>
      <c r="G66" s="13" t="s">
        <v>56</v>
      </c>
      <c r="H66" s="13">
        <v>1</v>
      </c>
      <c r="I66" s="20">
        <v>0</v>
      </c>
      <c r="J66" s="20">
        <f t="shared" si="8"/>
        <v>0</v>
      </c>
      <c r="K66" s="42">
        <v>1</v>
      </c>
      <c r="L66" s="20">
        <v>0</v>
      </c>
      <c r="M66" s="20">
        <f t="shared" si="13"/>
        <v>0</v>
      </c>
      <c r="N66" s="20">
        <v>0</v>
      </c>
      <c r="O66" s="20">
        <f t="shared" si="14"/>
        <v>0</v>
      </c>
      <c r="P66" s="20">
        <f t="shared" si="15"/>
        <v>0</v>
      </c>
    </row>
    <row r="67" ht="18" customHeight="1" spans="1:16">
      <c r="A67" s="4"/>
      <c r="B67" s="5"/>
      <c r="C67" s="34"/>
      <c r="D67" s="13"/>
      <c r="E67" s="13"/>
      <c r="F67" s="33"/>
      <c r="G67" s="13"/>
      <c r="H67" s="13"/>
      <c r="I67" s="20"/>
      <c r="J67" s="20">
        <f>J37+J38+J39+J40+J41+J42+J43+J44+J45+J46+J47+J48+J49+J50+J51+J52+J53+J54+J55+J56+J57+J58+J59+J60+J61+J62+J63+J64+J65+J66</f>
        <v>38980</v>
      </c>
      <c r="K67" s="42"/>
      <c r="L67" s="20"/>
      <c r="M67" s="20">
        <f>SUM(M37:M66)</f>
        <v>23230</v>
      </c>
      <c r="N67" s="20"/>
      <c r="O67" s="20"/>
      <c r="P67" s="20">
        <f>SUM(P37:P66)</f>
        <v>0</v>
      </c>
    </row>
    <row r="68" ht="18" customHeight="1" spans="1:16">
      <c r="A68" s="4"/>
      <c r="B68" s="5">
        <v>61</v>
      </c>
      <c r="C68" s="35" t="s">
        <v>116</v>
      </c>
      <c r="D68" s="35"/>
      <c r="E68" s="35"/>
      <c r="F68" s="35"/>
      <c r="G68" s="35"/>
      <c r="H68" s="35"/>
      <c r="I68" s="35"/>
      <c r="J68" s="20">
        <f>J67+J35+J23</f>
        <v>178230</v>
      </c>
      <c r="K68" s="42"/>
      <c r="L68" s="20"/>
      <c r="M68" s="20">
        <f>M67+M35+M23</f>
        <v>165680</v>
      </c>
      <c r="N68" s="20"/>
      <c r="O68" s="20"/>
      <c r="P68" s="20">
        <f>P67+P35+P23</f>
        <v>22300</v>
      </c>
    </row>
    <row r="69" ht="18" customHeight="1" spans="1:16">
      <c r="A69" s="4"/>
      <c r="B69" s="5">
        <v>62</v>
      </c>
      <c r="C69" s="36" t="s">
        <v>117</v>
      </c>
      <c r="D69" s="36"/>
      <c r="E69" s="36"/>
      <c r="F69" s="36"/>
      <c r="G69" s="36"/>
      <c r="H69" s="36"/>
      <c r="I69" s="36"/>
      <c r="J69" s="20">
        <f>SUM(J68*0.03)</f>
        <v>5346.9</v>
      </c>
      <c r="K69" s="42"/>
      <c r="L69" s="20"/>
      <c r="M69" s="20">
        <f>M68*0.03</f>
        <v>4970.4</v>
      </c>
      <c r="N69" s="20"/>
      <c r="O69" s="20"/>
      <c r="P69" s="20">
        <f>P68*0.03</f>
        <v>669</v>
      </c>
    </row>
    <row r="70" ht="18" customHeight="1" spans="1:18">
      <c r="A70" s="37"/>
      <c r="B70" s="38">
        <v>63</v>
      </c>
      <c r="C70" s="39" t="s">
        <v>118</v>
      </c>
      <c r="D70" s="39"/>
      <c r="E70" s="39"/>
      <c r="F70" s="39"/>
      <c r="G70" s="39"/>
      <c r="H70" s="39"/>
      <c r="I70" s="39"/>
      <c r="J70" s="18">
        <f>SUM(J68:J69)</f>
        <v>183576.9</v>
      </c>
      <c r="K70" s="43"/>
      <c r="L70" s="20"/>
      <c r="M70" s="20">
        <f>M69+M68</f>
        <v>170650.4</v>
      </c>
      <c r="N70" s="20"/>
      <c r="O70" s="20"/>
      <c r="P70" s="20">
        <f>P68+P69</f>
        <v>22969</v>
      </c>
      <c r="Q70" s="44" t="s">
        <v>119</v>
      </c>
      <c r="R70" s="45">
        <f>P70+M70</f>
        <v>193619.4</v>
      </c>
    </row>
    <row r="71" spans="1:23">
      <c r="A71" s="40"/>
      <c r="B71" s="40"/>
      <c r="C71" s="40"/>
      <c r="D71" s="40"/>
      <c r="E71" s="40"/>
      <c r="F71" s="40"/>
      <c r="G71" s="40"/>
      <c r="H71" s="40"/>
      <c r="I71" s="40"/>
      <c r="J71" s="40"/>
      <c r="Q71" s="44" t="s">
        <v>120</v>
      </c>
      <c r="R71" s="46" t="s">
        <v>121</v>
      </c>
      <c r="S71" s="47"/>
      <c r="T71" s="47"/>
      <c r="U71" s="47"/>
      <c r="V71" s="47"/>
      <c r="W71" s="48"/>
    </row>
  </sheetData>
  <mergeCells count="44">
    <mergeCell ref="C2:P2"/>
    <mergeCell ref="C23:H23"/>
    <mergeCell ref="B24:P24"/>
    <mergeCell ref="C35:H35"/>
    <mergeCell ref="B36:P36"/>
    <mergeCell ref="C68:I68"/>
    <mergeCell ref="C69:I69"/>
    <mergeCell ref="C70:I70"/>
    <mergeCell ref="A71:J71"/>
    <mergeCell ref="R71:W71"/>
    <mergeCell ref="C4:C20"/>
    <mergeCell ref="C21:C22"/>
    <mergeCell ref="C25:C32"/>
    <mergeCell ref="C33:C34"/>
    <mergeCell ref="C37:C63"/>
    <mergeCell ref="C64:C65"/>
    <mergeCell ref="D51:D60"/>
    <mergeCell ref="E44:E45"/>
    <mergeCell ref="E47:E48"/>
    <mergeCell ref="E51:E60"/>
    <mergeCell ref="F44:F45"/>
    <mergeCell ref="F47:F48"/>
    <mergeCell ref="G44:G45"/>
    <mergeCell ref="G47:G48"/>
    <mergeCell ref="G51:G60"/>
    <mergeCell ref="H44:H45"/>
    <mergeCell ref="H47:H48"/>
    <mergeCell ref="H51:H60"/>
    <mergeCell ref="I47:I48"/>
    <mergeCell ref="I51:I60"/>
    <mergeCell ref="J47:J48"/>
    <mergeCell ref="J51:J60"/>
    <mergeCell ref="K47:K48"/>
    <mergeCell ref="K51:K60"/>
    <mergeCell ref="L47:L48"/>
    <mergeCell ref="L51:L60"/>
    <mergeCell ref="M47:M48"/>
    <mergeCell ref="M51:M60"/>
    <mergeCell ref="N47:N48"/>
    <mergeCell ref="N51:N60"/>
    <mergeCell ref="O47:O48"/>
    <mergeCell ref="O51:O60"/>
    <mergeCell ref="P47:P48"/>
    <mergeCell ref="P51:P6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xugoude</dc:creator>
  <cp:lastModifiedBy>admin</cp:lastModifiedBy>
  <dcterms:created xsi:type="dcterms:W3CDTF">2021-03-31T12:32:00Z</dcterms:created>
  <dcterms:modified xsi:type="dcterms:W3CDTF">2022-03-25T08:23:13Z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B3C2AB75A09B4084A45C844A203E4DC7</vt:lpwstr>
  </property>
</Properties>
</file>