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930"/>
  </bookViews>
  <sheets>
    <sheet name="主机房--微模块1" sheetId="39" r:id="rId1"/>
  </sheets>
  <definedNames>
    <definedName name="_xlnm._FilterDatabase" localSheetId="0" hidden="1">'主机房--微模块1'!$A$3:$K$51</definedName>
  </definedNames>
  <calcPr calcId="144525"/>
</workbook>
</file>

<file path=xl/sharedStrings.xml><?xml version="1.0" encoding="utf-8"?>
<sst xmlns="http://schemas.openxmlformats.org/spreadsheetml/2006/main" count="260" uniqueCount="202">
  <si>
    <t>弗迪电池武汉工厂数据中心项目产品报价表</t>
  </si>
  <si>
    <t>一体化数据机房（单机柜负载5KW）</t>
  </si>
  <si>
    <t>序号</t>
  </si>
  <si>
    <t>产品名称</t>
  </si>
  <si>
    <t>规格、型号</t>
  </si>
  <si>
    <t>数量</t>
  </si>
  <si>
    <t>单位</t>
  </si>
  <si>
    <t>下单料号</t>
  </si>
  <si>
    <t>目录单价</t>
  </si>
  <si>
    <t>折扣单价</t>
  </si>
  <si>
    <t>合计</t>
  </si>
  <si>
    <t>说明</t>
  </si>
  <si>
    <t>一</t>
  </si>
  <si>
    <t>UPS、配电系统</t>
  </si>
  <si>
    <t>(1)</t>
  </si>
  <si>
    <t>一体化配电柜</t>
  </si>
  <si>
    <t>GG IC320P3</t>
  </si>
  <si>
    <t>台</t>
  </si>
  <si>
    <t>待定</t>
  </si>
  <si>
    <r>
      <rPr>
        <sz val="10"/>
        <rFont val="华文细黑"/>
        <charset val="134"/>
      </rPr>
      <t>（总功率210kW，开关电流320A）内置UPS插框容量 90kVA，</t>
    </r>
    <r>
      <rPr>
        <sz val="10"/>
        <color rgb="FFFF0000"/>
        <rFont val="华文细黑"/>
        <charset val="134"/>
      </rPr>
      <t>本次配2台30kVA模块</t>
    </r>
    <r>
      <rPr>
        <sz val="10"/>
        <rFont val="华文细黑"/>
        <charset val="134"/>
      </rPr>
      <t>，预留1个UPS功率模块冗余位 置1)空调开关63A/3P*4（4路）；2)市电输出开关 32A/1P*3（3路）；3)UPS输出2组，每组32A/1P*24 （24路）；深度：1100mm</t>
    </r>
  </si>
  <si>
    <t>UPS：60KVA，2个30KVA模块常用，</t>
  </si>
  <si>
    <t>(2)</t>
  </si>
  <si>
    <t>蓄电池</t>
  </si>
  <si>
    <t>6-FM-120</t>
  </si>
  <si>
    <t>只</t>
  </si>
  <si>
    <t>1046-2316</t>
  </si>
  <si>
    <t>12V120 AH蓄电池</t>
  </si>
  <si>
    <t>(3)</t>
  </si>
  <si>
    <t>电池柜</t>
  </si>
  <si>
    <t>定制</t>
  </si>
  <si>
    <t>套</t>
  </si>
  <si>
    <t>国优外购</t>
  </si>
  <si>
    <t>定制40节120AH电池柜，含电池间连接线BVR-50mm2</t>
  </si>
  <si>
    <t>(4)</t>
  </si>
  <si>
    <t>DC汇流箱</t>
  </si>
  <si>
    <t>DC250A/3P*1；DC200A/3P*2</t>
  </si>
  <si>
    <t>二</t>
  </si>
  <si>
    <t>精密空调系统</t>
  </si>
  <si>
    <t>行间空调室内机</t>
  </si>
  <si>
    <t>FS040FAACEOBE</t>
  </si>
  <si>
    <t>1060-2703</t>
  </si>
  <si>
    <t>行级精密空调 室内机 制冷量40.4kW 风冷型 水平前送风 含加热加湿 直流变频压缩机 EC风机 电子膨胀阀 7寸彩 色触摸屏 柜体尺寸（W*D*H）600*1100*2000mm， 配套1200mm深拼装机柜使用</t>
  </si>
  <si>
    <t>行间空调室外机</t>
  </si>
  <si>
    <t>KCS054HNA</t>
  </si>
  <si>
    <t>1060-2725</t>
  </si>
  <si>
    <t>风冷室外机 单制冷系统 常温型（-20℃以上） R410A 冷媒 变频无极调速控制 三相供电</t>
  </si>
  <si>
    <t>电池间精密空调</t>
  </si>
  <si>
    <t>精密空调室内机</t>
  </si>
  <si>
    <t>ST007FAAAANNT</t>
  </si>
  <si>
    <t>1060-0402</t>
  </si>
  <si>
    <t>房间级精密空调 室内机 制冷量7.5kW 风冷型 上前送风 单冷型 (-20C以上室外温度)</t>
  </si>
  <si>
    <t>精密空调室外机</t>
  </si>
  <si>
    <t>KCS010HNA</t>
  </si>
  <si>
    <t>1060-0612</t>
  </si>
  <si>
    <t>风冷室外机 单制冷系统 R410A冷媒</t>
  </si>
  <si>
    <t>三</t>
  </si>
  <si>
    <t>机柜系统</t>
  </si>
  <si>
    <t>IT机柜（含双色灯带）</t>
  </si>
  <si>
    <t>SP-61142B</t>
  </si>
  <si>
    <t>架</t>
  </si>
  <si>
    <t>1041-6063</t>
  </si>
  <si>
    <t>1、拼装机柜，含前后门和机柜底板； 2、机柜框架采用冷轧钢板； 3、不含层板、侧门、PDU及散热单元； 4、黑色外观； 5、含并柜件1套； 6、含垂直绑线板两条，含双色灯带两条；800款机柜含 密封组件一套 7、含螺丝、螺母50套；1100mm深</t>
  </si>
  <si>
    <t>可选配无灯带版本</t>
  </si>
  <si>
    <t>1U盲面板</t>
  </si>
  <si>
    <t>SR-OP1N</t>
  </si>
  <si>
    <t>副</t>
  </si>
  <si>
    <t>2099G7306</t>
  </si>
  <si>
    <t>配19”安装机架，机柜漏空挡板,塑料材质，阻止冷气流旁通，美观防尘，高度1U，卡扣式安装，每个机柜配20个</t>
  </si>
  <si>
    <t>可根据需求增减数量</t>
  </si>
  <si>
    <t>固定层板</t>
  </si>
  <si>
    <t>SR-OSU71</t>
  </si>
  <si>
    <t>个</t>
  </si>
  <si>
    <t>2099-7301</t>
  </si>
  <si>
    <t>托放设备.承载50kg设备，适用1100mm，1200mm深的服务器机柜</t>
  </si>
  <si>
    <t>600机柜走线槽</t>
  </si>
  <si>
    <t>CS-ORR620</t>
  </si>
  <si>
    <t>2099-0997</t>
  </si>
  <si>
    <t>适用600宽机柜，单通道走线槽，强弱电分离则需要配置2个</t>
  </si>
  <si>
    <t>(5)</t>
  </si>
  <si>
    <t>机柜顶部围板600宽</t>
  </si>
  <si>
    <t>CS-ORR630</t>
  </si>
  <si>
    <t>2099-8769</t>
  </si>
  <si>
    <t>适用600宽机柜，机柜后面安装，挡住走线槽，增加整体 美观，每个机柜配一个</t>
  </si>
  <si>
    <t>(6)</t>
  </si>
  <si>
    <t>PDU（垂直安装）</t>
  </si>
  <si>
    <t>PDUA A32G24L-L(左)和 PDUA A32G24R-L(右)</t>
  </si>
  <si>
    <t>1041-4952</t>
  </si>
  <si>
    <t>每个机柜配1套，包含机柜左安装和右安装各1个。铝合 金外壳 单路32A输入/10A国标20口 16A国标4口输出 (带接线盒,带指示灯,机柜后左侧和右侧安装)</t>
  </si>
  <si>
    <t>四</t>
  </si>
  <si>
    <t>密闭通道系统</t>
  </si>
  <si>
    <r>
      <rPr>
        <sz val="10"/>
        <rFont val="华文细黑"/>
        <charset val="134"/>
      </rPr>
      <t>全自动双开滑动门带</t>
    </r>
    <r>
      <rPr>
        <sz val="10"/>
        <color rgb="FFFF0000"/>
        <rFont val="华文细黑"/>
        <charset val="134"/>
      </rPr>
      <t>LED显 示屏</t>
    </r>
  </si>
  <si>
    <t>CS-D12A1142</t>
  </si>
  <si>
    <t>2099-9046</t>
  </si>
  <si>
    <r>
      <rPr>
        <sz val="10"/>
        <rFont val="华文细黑"/>
        <charset val="134"/>
      </rPr>
      <t>适配双排通道宽度1200mm，双开左右滑动门，自动开 关门（电机驱动），配套1100mm深拼装机柜使用，含 声光告警安装辅件。</t>
    </r>
    <r>
      <rPr>
        <sz val="10"/>
        <color rgb="FFFF0000"/>
        <rFont val="华文细黑"/>
        <charset val="134"/>
      </rPr>
      <t>门楣含LED显示屏</t>
    </r>
  </si>
  <si>
    <t>定制比亚迪电子LOGO显示</t>
  </si>
  <si>
    <t>配套机柜侧门</t>
  </si>
  <si>
    <t>CS-S1142LU21</t>
  </si>
  <si>
    <t>2099-9070</t>
  </si>
  <si>
    <t>适用用IDM模块最外侧侧门，带显示屏和读卡器孔位， 带通道照明控制开关，配套21.5寸触摸屏使用，配套 1100mm深拼装机柜使用</t>
  </si>
  <si>
    <t>CS-S1142NU</t>
  </si>
  <si>
    <t>2099-8872</t>
  </si>
  <si>
    <t>适用用IDM模块最外侧侧门，带读卡器孔位，带通道照 明控制开关，配套1100mm深拼装机柜使用</t>
  </si>
  <si>
    <t xml:space="preserve">600宽翻转天窗 </t>
  </si>
  <si>
    <t>CS-T12630OG</t>
  </si>
  <si>
    <t>2099-8763</t>
  </si>
  <si>
    <t>配600宽机柜，旋转天窗，含安装支架，尺寸600mm （宽）*1200mm（长）*300mm（高），天窗内线缆</t>
  </si>
  <si>
    <t xml:space="preserve">600宽固定天窗 </t>
  </si>
  <si>
    <t>CS-T12630FA</t>
  </si>
  <si>
    <t>2099-7391</t>
  </si>
  <si>
    <t>配600宽机柜，全钣金固定天窗，含安装支架，尺寸 600mm（宽）*1200mm（长）*300mm（高）。可代 替走线梯走线用。单排柜位数10个以内选用</t>
  </si>
  <si>
    <t>LED照明灯</t>
  </si>
  <si>
    <t>T5</t>
  </si>
  <si>
    <t>3040-0097</t>
  </si>
  <si>
    <t>安装在通道的两侧顶部。单排最多支持16根灯管串接。</t>
  </si>
  <si>
    <t>(7)</t>
  </si>
  <si>
    <t>天窗控制盒</t>
  </si>
  <si>
    <t>CS-CB</t>
  </si>
  <si>
    <t>1041-3760</t>
  </si>
  <si>
    <t>集成控制盒，含翻转天窗控制，含烟感消防接口，可为LED灯，翻转天窗电磁锁以及全自动双开门电机供电。</t>
  </si>
  <si>
    <t>(8)</t>
  </si>
  <si>
    <t>灯带控制器</t>
  </si>
  <si>
    <t>DY-350</t>
  </si>
  <si>
    <t>1041-6291</t>
  </si>
  <si>
    <t>20个机柜内选用，最多控制40条灯带</t>
  </si>
  <si>
    <t>(9)</t>
  </si>
  <si>
    <t>灯带控制器DO信号</t>
  </si>
  <si>
    <t>PE-4DI4DO</t>
  </si>
  <si>
    <t>1041-7722</t>
  </si>
  <si>
    <t>4DI口，4DO口，扩展动环主机的DI和DO口。提供告警 DO信号给灯带控制器用，若通道内配了网点采集器，可 利用网点采集器的DO口，可不需配这个。</t>
  </si>
  <si>
    <t>(10)</t>
  </si>
  <si>
    <t>应急开关附件</t>
  </si>
  <si>
    <t>YJ-LA16-11ZS</t>
  </si>
  <si>
    <t>2099-7418</t>
  </si>
  <si>
    <t>防止门禁失灵，应急出门使用</t>
  </si>
  <si>
    <t>五</t>
  </si>
  <si>
    <t>监控系统</t>
  </si>
  <si>
    <t>监控主机</t>
  </si>
  <si>
    <t>2D监控主机</t>
  </si>
  <si>
    <t>PE-HP20D</t>
  </si>
  <si>
    <t>1041-3354</t>
  </si>
  <si>
    <t>含监控系统软件，正版操作系统软件，双AC220V输入电源 , Intel®2.0GHZ四核处理器，4G内存，固态硬盘120G，6路DI，2路DO,2个232串口，6个485串口，1路
VGA接口，1路HDMI接口。工作温度-10℃~50℃。</t>
  </si>
  <si>
    <r>
      <rPr>
        <sz val="10"/>
        <rFont val="华文细黑"/>
        <charset val="134"/>
      </rPr>
      <t>(</t>
    </r>
    <r>
      <rPr>
        <sz val="10"/>
        <rFont val="华文细黑"/>
        <charset val="134"/>
      </rPr>
      <t>2</t>
    </r>
    <r>
      <rPr>
        <sz val="10"/>
        <rFont val="华文细黑"/>
        <charset val="134"/>
      </rPr>
      <t>)</t>
    </r>
  </si>
  <si>
    <t>4G全网通短信报警
模块</t>
  </si>
  <si>
    <t>PE-RPM</t>
  </si>
  <si>
    <t>1041-6174</t>
  </si>
  <si>
    <t>4G全网通短信报警模块，接在主机串口上</t>
  </si>
  <si>
    <t>电容触摸屏（21.5寸）</t>
  </si>
  <si>
    <t>PE-CTS21</t>
  </si>
  <si>
    <t>1041-5390</t>
  </si>
  <si>
    <t>工业级电容触控屏，1、21.5英寸（16:9）显示屏，分辨 率:1920*1080；2、使用寿命：&gt; 50000小时；3、整机 功耗：&lt;220W，待机功耗：&lt;3W；4、抗光干扰，确保 操作的准确性（强光直射照常使用）。</t>
  </si>
  <si>
    <t>可选配10.4英寸屏</t>
  </si>
  <si>
    <r>
      <rPr>
        <sz val="10"/>
        <rFont val="华文细黑"/>
        <charset val="134"/>
      </rPr>
      <t>(</t>
    </r>
    <r>
      <rPr>
        <sz val="10"/>
        <rFont val="华文细黑"/>
        <charset val="134"/>
      </rPr>
      <t>4)</t>
    </r>
  </si>
  <si>
    <t>声光告警模块</t>
  </si>
  <si>
    <t>PE-ALP</t>
  </si>
  <si>
    <t>1041-2536</t>
  </si>
  <si>
    <t>本地声光报警，需配置12V直流电源</t>
  </si>
  <si>
    <t xml:space="preserve">12V3A直流电源 </t>
  </si>
  <si>
    <t>SPPC</t>
  </si>
  <si>
    <t>1041-2561</t>
  </si>
  <si>
    <t>辅助电源，AC220V输入，DC12V3A输出</t>
  </si>
  <si>
    <t>软件</t>
  </si>
  <si>
    <r>
      <rPr>
        <sz val="10"/>
        <rFont val="华文细黑"/>
        <charset val="134"/>
      </rPr>
      <t>(</t>
    </r>
    <r>
      <rPr>
        <sz val="10"/>
        <rFont val="华文细黑"/>
        <charset val="134"/>
      </rPr>
      <t>6</t>
    </r>
    <r>
      <rPr>
        <sz val="10"/>
        <rFont val="华文细黑"/>
        <charset val="134"/>
      </rPr>
      <t>)</t>
    </r>
  </si>
  <si>
    <t>设备接入软件模块</t>
  </si>
  <si>
    <t>PE-DSM</t>
  </si>
  <si>
    <t>1041-2379</t>
  </si>
  <si>
    <t>内置于监控主机，每接入一个设备（UPS,空调，配电等智能设备），需要1个软件模块。温湿度，烟感等环境传感器不算在内。</t>
  </si>
  <si>
    <t>含电池间空调、微模块UPS、配电、空调</t>
  </si>
  <si>
    <r>
      <rPr>
        <sz val="10"/>
        <rFont val="华文细黑"/>
        <charset val="134"/>
      </rPr>
      <t>(</t>
    </r>
    <r>
      <rPr>
        <sz val="10"/>
        <rFont val="华文细黑"/>
        <charset val="134"/>
      </rPr>
      <t>7</t>
    </r>
    <r>
      <rPr>
        <sz val="10"/>
        <rFont val="华文细黑"/>
        <charset val="134"/>
      </rPr>
      <t>)</t>
    </r>
  </si>
  <si>
    <t>网点采集器</t>
  </si>
  <si>
    <t>PE-NDC</t>
  </si>
  <si>
    <t>1041-2539</t>
  </si>
  <si>
    <t>交流220V供电，共8个串口，其中6个485串口和2个232 串口，8个DI, 4个DO ，1个网口上报，用于数据采集。 可机架和挂墙安装</t>
  </si>
  <si>
    <t>环境监控</t>
  </si>
  <si>
    <t>温湿度传感器
（大LCD屏）</t>
  </si>
  <si>
    <t>PE-STHL</t>
  </si>
  <si>
    <t>1041-3767</t>
  </si>
  <si>
    <t>专用于机房环境的高精度数字式温湿度传感器，-20C~+80C的精度在±0.5C，Modbus RTU通讯接口，全双工方式，抗干扰性强，稳定可靠，大屏幕高亮度LCD显示。通道内安装</t>
  </si>
  <si>
    <t>含电池室和微模块内部</t>
  </si>
  <si>
    <r>
      <rPr>
        <sz val="10"/>
        <rFont val="华文细黑"/>
        <charset val="134"/>
      </rPr>
      <t>(</t>
    </r>
    <r>
      <rPr>
        <sz val="10"/>
        <rFont val="华文细黑"/>
        <charset val="134"/>
      </rPr>
      <t>8</t>
    </r>
    <r>
      <rPr>
        <sz val="10"/>
        <rFont val="华文细黑"/>
        <charset val="134"/>
      </rPr>
      <t>)</t>
    </r>
  </si>
  <si>
    <t>烟雾传感器</t>
  </si>
  <si>
    <t>JTY-GD-S833</t>
  </si>
  <si>
    <t>3816-0059</t>
  </si>
  <si>
    <t>第三方品牌，监控机房烟雾状况，20~30平米配置一台</t>
  </si>
  <si>
    <r>
      <rPr>
        <sz val="10"/>
        <rFont val="华文细黑"/>
        <charset val="134"/>
      </rPr>
      <t>(</t>
    </r>
    <r>
      <rPr>
        <sz val="10"/>
        <rFont val="华文细黑"/>
        <charset val="134"/>
      </rPr>
      <t>9)</t>
    </r>
  </si>
  <si>
    <t>非定位线式漏水检测报警器</t>
  </si>
  <si>
    <t>PE-SUWM</t>
  </si>
  <si>
    <t>1041-2520</t>
  </si>
  <si>
    <t>检测漏水状态，通过漏水感应线检测到漏水后，通过采集器输出一个继电器报警信号，并可发出蜂鸣器警报，占用一个开关量检测端口，灵敏度可调</t>
  </si>
  <si>
    <r>
      <rPr>
        <sz val="10"/>
        <rFont val="华文细黑"/>
        <charset val="134"/>
      </rPr>
      <t>(</t>
    </r>
    <r>
      <rPr>
        <sz val="10"/>
        <rFont val="华文细黑"/>
        <charset val="134"/>
      </rPr>
      <t>10)</t>
    </r>
  </si>
  <si>
    <t xml:space="preserve">非定位线式漏水感应线  </t>
  </si>
  <si>
    <t>PE-SUWL5</t>
  </si>
  <si>
    <t>条</t>
  </si>
  <si>
    <t>1041-4531</t>
  </si>
  <si>
    <t>线长5米，用于配合漏水检测报警器检测是否有漏水产生</t>
  </si>
  <si>
    <r>
      <rPr>
        <sz val="10"/>
        <rFont val="华文细黑"/>
        <charset val="134"/>
      </rPr>
      <t>(</t>
    </r>
    <r>
      <rPr>
        <sz val="10"/>
        <rFont val="华文细黑"/>
        <charset val="134"/>
      </rPr>
      <t>11)</t>
    </r>
  </si>
  <si>
    <t>门禁系统_IDM</t>
  </si>
  <si>
    <r>
      <rPr>
        <sz val="10"/>
        <rFont val="华文细黑"/>
        <charset val="134"/>
      </rPr>
      <t>(1</t>
    </r>
    <r>
      <rPr>
        <sz val="10"/>
        <rFont val="华文细黑"/>
        <charset val="134"/>
      </rPr>
      <t>4</t>
    </r>
    <r>
      <rPr>
        <sz val="10"/>
        <rFont val="华文细黑"/>
        <charset val="134"/>
      </rPr>
      <t>)</t>
    </r>
  </si>
  <si>
    <t>四门禁控制器</t>
  </si>
  <si>
    <t>PE-DAC4</t>
  </si>
  <si>
    <t>1041-2544</t>
  </si>
  <si>
    <t>门禁控制主机，独立软件设置</t>
  </si>
  <si>
    <t>报价含税，含深圳市内运费，不含设备安装</t>
  </si>
</sst>
</file>

<file path=xl/styles.xml><?xml version="1.0" encoding="utf-8"?>
<styleSheet xmlns="http://schemas.openxmlformats.org/spreadsheetml/2006/main">
  <numFmts count="10">
    <numFmt numFmtId="176" formatCode="[$-F800]dddd\,\ mmmm\ dd\,\ yyyy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[$$-C09]#,##0.00_);\([$$-C09]#,##0.00\)"/>
    <numFmt numFmtId="41" formatCode="_ * #,##0_ ;_ * \-#,##0_ ;_ * &quot;-&quot;_ ;_ @_ "/>
    <numFmt numFmtId="43" formatCode="_ * #,##0.00_ ;_ * \-#,##0.00_ ;_ * &quot;-&quot;??_ ;_ @_ "/>
    <numFmt numFmtId="178" formatCode="\¥#,##0.00_);[Red]\(\¥#,##0.00\)"/>
    <numFmt numFmtId="179" formatCode="0_ "/>
    <numFmt numFmtId="180" formatCode="#,##0.00;[Red]#,##0.00"/>
    <numFmt numFmtId="181" formatCode="0.00_);[Red]\(0.00\)"/>
  </numFmts>
  <fonts count="33">
    <font>
      <sz val="11"/>
      <color theme="1"/>
      <name val="宋体"/>
      <charset val="134"/>
      <scheme val="minor"/>
    </font>
    <font>
      <sz val="9"/>
      <name val="华文细黑"/>
      <charset val="134"/>
    </font>
    <font>
      <b/>
      <sz val="14"/>
      <name val="华文细黑"/>
      <charset val="134"/>
    </font>
    <font>
      <b/>
      <sz val="10"/>
      <name val="华文细黑"/>
      <charset val="134"/>
    </font>
    <font>
      <sz val="10"/>
      <name val="华文细黑"/>
      <charset val="134"/>
    </font>
    <font>
      <sz val="8"/>
      <color theme="1"/>
      <name val="微软雅黑"/>
      <charset val="134"/>
    </font>
    <font>
      <sz val="10"/>
      <color rgb="FFFF0000"/>
      <name val="华文细黑"/>
      <charset val="134"/>
    </font>
    <font>
      <sz val="9"/>
      <color theme="1"/>
      <name val="华文细黑"/>
      <charset val="134"/>
    </font>
    <font>
      <sz val="9"/>
      <color rgb="FFFF0000"/>
      <name val="华文细黑"/>
      <charset val="134"/>
    </font>
    <font>
      <b/>
      <sz val="9"/>
      <name val="华文细黑"/>
      <charset val="134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微软雅黑"/>
      <charset val="134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Times New Roman"/>
      <charset val="134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Tahoma"/>
      <charset val="134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13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176" fontId="26" fillId="0" borderId="0"/>
    <xf numFmtId="0" fontId="2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0"/>
    <xf numFmtId="0" fontId="24" fillId="0" borderId="11" applyNumberFormat="0" applyFill="0" applyAlignment="0" applyProtection="0">
      <alignment vertical="center"/>
    </xf>
    <xf numFmtId="0" fontId="21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9" fillId="0" borderId="0">
      <alignment vertical="center"/>
    </xf>
    <xf numFmtId="0" fontId="30" fillId="23" borderId="12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6" fillId="0" borderId="0"/>
    <xf numFmtId="0" fontId="18" fillId="1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177" fontId="21" fillId="0" borderId="0"/>
    <xf numFmtId="0" fontId="21" fillId="0" borderId="0"/>
    <xf numFmtId="0" fontId="21" fillId="0" borderId="0"/>
    <xf numFmtId="0" fontId="29" fillId="0" borderId="0">
      <alignment vertical="center"/>
    </xf>
    <xf numFmtId="0" fontId="0" fillId="0" borderId="0">
      <alignment vertical="center"/>
    </xf>
    <xf numFmtId="0" fontId="21" fillId="0" borderId="0"/>
    <xf numFmtId="0" fontId="26" fillId="0" borderId="0"/>
    <xf numFmtId="0" fontId="26" fillId="0" borderId="0"/>
    <xf numFmtId="0" fontId="26" fillId="0" borderId="0"/>
    <xf numFmtId="0" fontId="21" fillId="0" borderId="0">
      <alignment vertical="center"/>
    </xf>
    <xf numFmtId="0" fontId="21" fillId="0" borderId="0"/>
    <xf numFmtId="0" fontId="13" fillId="0" borderId="0">
      <alignment vertical="center"/>
    </xf>
    <xf numFmtId="0" fontId="29" fillId="0" borderId="0">
      <alignment vertical="center"/>
    </xf>
    <xf numFmtId="177" fontId="0" fillId="0" borderId="0">
      <alignment vertical="center"/>
    </xf>
    <xf numFmtId="0" fontId="29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78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2" fillId="0" borderId="1" xfId="60" applyFont="1" applyBorder="1" applyAlignment="1">
      <alignment horizontal="center" vertical="center"/>
    </xf>
    <xf numFmtId="0" fontId="2" fillId="0" borderId="0" xfId="60" applyFont="1" applyAlignment="1">
      <alignment horizontal="center" vertical="center"/>
    </xf>
    <xf numFmtId="0" fontId="3" fillId="2" borderId="2" xfId="60" applyFont="1" applyFill="1" applyBorder="1" applyAlignment="1">
      <alignment horizontal="left" vertical="center"/>
    </xf>
    <xf numFmtId="0" fontId="3" fillId="2" borderId="3" xfId="60" applyFont="1" applyFill="1" applyBorder="1" applyAlignment="1">
      <alignment vertical="center"/>
    </xf>
    <xf numFmtId="0" fontId="3" fillId="2" borderId="4" xfId="60" applyFont="1" applyFill="1" applyBorder="1" applyAlignment="1">
      <alignment vertical="center"/>
    </xf>
    <xf numFmtId="178" fontId="3" fillId="2" borderId="4" xfId="60" applyNumberFormat="1" applyFont="1" applyFill="1" applyBorder="1" applyAlignment="1">
      <alignment horizontal="right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23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9" fontId="6" fillId="0" borderId="2" xfId="0" applyNumberFormat="1" applyFont="1" applyFill="1" applyBorder="1" applyAlignment="1">
      <alignment horizontal="center" vertical="center" wrapText="1"/>
    </xf>
    <xf numFmtId="179" fontId="4" fillId="0" borderId="2" xfId="0" applyNumberFormat="1" applyFont="1" applyFill="1" applyBorder="1" applyAlignment="1">
      <alignment horizontal="center" vertical="center" wrapText="1"/>
    </xf>
    <xf numFmtId="180" fontId="7" fillId="0" borderId="2" xfId="23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2" xfId="23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/>
    </xf>
    <xf numFmtId="181" fontId="7" fillId="0" borderId="2" xfId="23" applyNumberFormat="1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/>
    </xf>
    <xf numFmtId="49" fontId="1" fillId="0" borderId="2" xfId="68" applyNumberFormat="1" applyFont="1" applyFill="1" applyBorder="1" applyAlignment="1">
      <alignment horizontal="left" vertical="center" wrapText="1"/>
    </xf>
    <xf numFmtId="49" fontId="7" fillId="0" borderId="2" xfId="55" applyNumberFormat="1" applyFont="1" applyFill="1" applyBorder="1" applyAlignment="1">
      <alignment horizontal="center" vertical="center" shrinkToFit="1"/>
    </xf>
    <xf numFmtId="0" fontId="1" fillId="0" borderId="0" xfId="0" applyFont="1" applyFill="1" applyAlignment="1"/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78" fontId="1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78" fontId="9" fillId="0" borderId="5" xfId="0" applyNumberFormat="1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left" vertical="center" wrapText="1"/>
    </xf>
  </cellXfs>
  <cellStyles count="7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_ET_STYLE_NoName_00_" xfId="18"/>
    <cellStyle name="标题" xfId="19" builtinId="15"/>
    <cellStyle name="解释性文本" xfId="20" builtinId="53"/>
    <cellStyle name="标题 1" xfId="21" builtinId="16"/>
    <cellStyle name="标题 2" xfId="22" builtinId="17"/>
    <cellStyle name="0,0_x000d__x000a_NA_x000d__x000a_" xfId="23"/>
    <cellStyle name="标题 3" xfId="24" builtinId="18"/>
    <cellStyle name="Cancel" xfId="25"/>
    <cellStyle name="60% - 强调文字颜色 1" xfId="26" builtinId="32"/>
    <cellStyle name="60% - 强调文字颜色 4" xfId="27" builtinId="44"/>
    <cellStyle name="输出" xfId="28" builtinId="21"/>
    <cellStyle name="计算" xfId="29" builtinId="22"/>
    <cellStyle name="常规 26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常规 3 3" xfId="48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0,0_x000d__x000a_NA_x000d__x000a_ 2" xfId="55"/>
    <cellStyle name="0,0_x000d__x000a_NA_x000d__x000a_ 3" xfId="56"/>
    <cellStyle name="0,0_x000d__x000a_NA_x000d__x000a_ 3 2" xfId="57"/>
    <cellStyle name="常规 14" xfId="58"/>
    <cellStyle name="常规 2" xfId="59"/>
    <cellStyle name="常规 3" xfId="60"/>
    <cellStyle name="常规 3 8" xfId="61"/>
    <cellStyle name="常规 3 5" xfId="62"/>
    <cellStyle name="常规 3 6" xfId="63"/>
    <cellStyle name="常规 4" xfId="64"/>
    <cellStyle name="常规 5" xfId="65"/>
    <cellStyle name="常规 6 2" xfId="66"/>
    <cellStyle name="常规 6 4" xfId="67"/>
    <cellStyle name="常规 7" xfId="68"/>
    <cellStyle name="常规 9" xfId="69"/>
  </cellStyles>
  <dxfs count="1">
    <dxf>
      <fill>
        <patternFill patternType="solid">
          <fgColor rgb="FFFF0000"/>
          <bgColor rgb="FFFFFFFF"/>
        </patternFill>
      </fill>
    </dxf>
  </dxfs>
  <tableStyles count="0" defaultTableStyle="TableStyleMedium9"/>
  <colors>
    <mruColors>
      <color rgb="00F8F8F8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109909</xdr:colOff>
      <xdr:row>0</xdr:row>
      <xdr:rowOff>76201</xdr:rowOff>
    </xdr:from>
    <xdr:to>
      <xdr:col>1</xdr:col>
      <xdr:colOff>685854</xdr:colOff>
      <xdr:row>0</xdr:row>
      <xdr:rowOff>373381</xdr:rowOff>
    </xdr:to>
    <xdr:pic>
      <xdr:nvPicPr>
        <xdr:cNvPr id="3" name="图片 8" descr="E:\桌面\2012.3.14\科士达新版logo.png"/>
        <xdr:cNvPicPr>
          <a:picLocks noChangeAspect="1" noChangeArrowheads="1"/>
        </xdr:cNvPicPr>
      </xdr:nvPicPr>
      <xdr:blipFill>
        <a:blip r:embed="rId1" cstate="print"/>
        <a:srcRect r="38326" b="4092"/>
        <a:stretch>
          <a:fillRect/>
        </a:stretch>
      </xdr:blipFill>
      <xdr:spPr>
        <a:xfrm>
          <a:off x="109855" y="76200"/>
          <a:ext cx="966470" cy="297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51"/>
  <sheetViews>
    <sheetView tabSelected="1" workbookViewId="0">
      <selection activeCell="M19" sqref="M19"/>
    </sheetView>
  </sheetViews>
  <sheetFormatPr defaultColWidth="9" defaultRowHeight="11.25"/>
  <cols>
    <col min="1" max="1" width="5.125" style="3" customWidth="1"/>
    <col min="2" max="2" width="17.625" style="4" customWidth="1"/>
    <col min="3" max="3" width="12.375" style="1" customWidth="1"/>
    <col min="4" max="4" width="5.5" style="1" customWidth="1"/>
    <col min="5" max="5" width="4.875" style="1" customWidth="1"/>
    <col min="6" max="6" width="10.875" style="1" hidden="1" customWidth="1"/>
    <col min="7" max="7" width="11.75" style="5" hidden="1" customWidth="1"/>
    <col min="8" max="8" width="10.625" style="5" customWidth="1"/>
    <col min="9" max="9" width="11.625" style="5" customWidth="1"/>
    <col min="10" max="10" width="64.625" style="6" customWidth="1"/>
    <col min="11" max="11" width="14.625" style="1" customWidth="1"/>
    <col min="12" max="16384" width="9" style="1"/>
  </cols>
  <sheetData>
    <row r="1" s="1" customFormat="1" ht="40.15" customHeight="1" spans="1:10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="1" customFormat="1" ht="23.25" customHeight="1" spans="1:10">
      <c r="A2" s="9" t="s">
        <v>1</v>
      </c>
      <c r="B2" s="10"/>
      <c r="C2" s="11"/>
      <c r="D2" s="11"/>
      <c r="E2" s="11"/>
      <c r="F2" s="11"/>
      <c r="G2" s="12"/>
      <c r="H2" s="12"/>
      <c r="I2" s="12"/>
      <c r="J2" s="12"/>
    </row>
    <row r="3" s="2" customFormat="1" ht="30" customHeight="1" spans="1:10">
      <c r="A3" s="13" t="s">
        <v>2</v>
      </c>
      <c r="B3" s="14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6" t="s">
        <v>8</v>
      </c>
      <c r="H3" s="16" t="s">
        <v>9</v>
      </c>
      <c r="I3" s="16" t="s">
        <v>10</v>
      </c>
      <c r="J3" s="15" t="s">
        <v>11</v>
      </c>
    </row>
    <row r="4" s="2" customFormat="1" ht="30" hidden="1" customHeight="1" spans="1:10">
      <c r="A4" s="13" t="s">
        <v>12</v>
      </c>
      <c r="B4" s="14" t="s">
        <v>13</v>
      </c>
      <c r="C4" s="15"/>
      <c r="D4" s="15"/>
      <c r="E4" s="15"/>
      <c r="F4" s="15"/>
      <c r="G4" s="16"/>
      <c r="H4" s="16"/>
      <c r="I4" s="16"/>
      <c r="J4" s="18"/>
    </row>
    <row r="5" s="2" customFormat="1" ht="52" hidden="1" customHeight="1" spans="1:11">
      <c r="A5" s="17" t="s">
        <v>14</v>
      </c>
      <c r="B5" s="18" t="s">
        <v>15</v>
      </c>
      <c r="C5" s="19" t="s">
        <v>16</v>
      </c>
      <c r="D5" s="20">
        <v>1</v>
      </c>
      <c r="E5" s="21" t="s">
        <v>17</v>
      </c>
      <c r="F5" s="21" t="s">
        <v>18</v>
      </c>
      <c r="G5" s="22">
        <v>190700</v>
      </c>
      <c r="H5" s="22">
        <f>G5*0.42</f>
        <v>80094</v>
      </c>
      <c r="I5" s="22">
        <f>H5*D5</f>
        <v>80094</v>
      </c>
      <c r="J5" s="18" t="s">
        <v>19</v>
      </c>
      <c r="K5" s="42" t="s">
        <v>20</v>
      </c>
    </row>
    <row r="6" s="2" customFormat="1" ht="30" customHeight="1" spans="1:11">
      <c r="A6" s="17" t="s">
        <v>21</v>
      </c>
      <c r="B6" s="18" t="s">
        <v>22</v>
      </c>
      <c r="C6" s="19" t="s">
        <v>23</v>
      </c>
      <c r="D6" s="23">
        <v>80</v>
      </c>
      <c r="E6" s="21" t="s">
        <v>24</v>
      </c>
      <c r="F6" s="21" t="s">
        <v>25</v>
      </c>
      <c r="G6" s="22">
        <v>1860</v>
      </c>
      <c r="H6" s="22">
        <f>G6*0.45</f>
        <v>837</v>
      </c>
      <c r="I6" s="22">
        <f>H6*D6</f>
        <v>66960</v>
      </c>
      <c r="J6" s="18" t="s">
        <v>26</v>
      </c>
      <c r="K6" s="42"/>
    </row>
    <row r="7" s="2" customFormat="1" ht="30" customHeight="1" spans="1:11">
      <c r="A7" s="17" t="s">
        <v>27</v>
      </c>
      <c r="B7" s="18" t="s">
        <v>28</v>
      </c>
      <c r="C7" s="19" t="s">
        <v>29</v>
      </c>
      <c r="D7" s="23">
        <v>2</v>
      </c>
      <c r="E7" s="21" t="s">
        <v>30</v>
      </c>
      <c r="F7" s="21" t="s">
        <v>31</v>
      </c>
      <c r="G7" s="22">
        <v>12200</v>
      </c>
      <c r="H7" s="22">
        <f>G7*0.42</f>
        <v>5124</v>
      </c>
      <c r="I7" s="22">
        <f>H7*D7</f>
        <v>10248</v>
      </c>
      <c r="J7" s="18" t="s">
        <v>32</v>
      </c>
      <c r="K7" s="42"/>
    </row>
    <row r="8" s="2" customFormat="1" ht="30" customHeight="1" spans="1:11">
      <c r="A8" s="17" t="s">
        <v>33</v>
      </c>
      <c r="B8" s="18" t="s">
        <v>34</v>
      </c>
      <c r="C8" s="19" t="s">
        <v>29</v>
      </c>
      <c r="D8" s="23">
        <v>1</v>
      </c>
      <c r="E8" s="21" t="s">
        <v>30</v>
      </c>
      <c r="F8" s="21" t="s">
        <v>31</v>
      </c>
      <c r="G8" s="22">
        <v>9800</v>
      </c>
      <c r="H8" s="22">
        <f>G8*0.42</f>
        <v>4116</v>
      </c>
      <c r="I8" s="22">
        <f>H8*D8</f>
        <v>4116</v>
      </c>
      <c r="J8" s="18" t="s">
        <v>35</v>
      </c>
      <c r="K8" s="42"/>
    </row>
    <row r="9" s="2" customFormat="1" ht="30" hidden="1" customHeight="1" spans="1:10">
      <c r="A9" s="13" t="s">
        <v>36</v>
      </c>
      <c r="B9" s="14" t="s">
        <v>37</v>
      </c>
      <c r="C9" s="15"/>
      <c r="D9" s="15"/>
      <c r="E9" s="15"/>
      <c r="F9" s="15"/>
      <c r="G9" s="24"/>
      <c r="H9" s="24"/>
      <c r="I9" s="24"/>
      <c r="J9" s="14"/>
    </row>
    <row r="10" s="2" customFormat="1" ht="30" customHeight="1" spans="1:11">
      <c r="A10" s="17" t="s">
        <v>14</v>
      </c>
      <c r="B10" s="18" t="s">
        <v>38</v>
      </c>
      <c r="C10" s="19" t="s">
        <v>39</v>
      </c>
      <c r="D10" s="25">
        <v>2</v>
      </c>
      <c r="E10" s="21" t="s">
        <v>17</v>
      </c>
      <c r="F10" s="21" t="s">
        <v>40</v>
      </c>
      <c r="G10" s="22">
        <v>119000</v>
      </c>
      <c r="H10" s="22">
        <f>G10*0.42</f>
        <v>49980</v>
      </c>
      <c r="I10" s="22">
        <f>H10*D10</f>
        <v>99960</v>
      </c>
      <c r="J10" s="18" t="s">
        <v>41</v>
      </c>
      <c r="K10" s="43"/>
    </row>
    <row r="11" s="2" customFormat="1" ht="30" customHeight="1" spans="1:11">
      <c r="A11" s="17" t="s">
        <v>21</v>
      </c>
      <c r="B11" s="18" t="s">
        <v>42</v>
      </c>
      <c r="C11" s="19" t="s">
        <v>43</v>
      </c>
      <c r="D11" s="25">
        <v>2</v>
      </c>
      <c r="E11" s="21" t="s">
        <v>17</v>
      </c>
      <c r="F11" s="21" t="s">
        <v>44</v>
      </c>
      <c r="G11" s="22">
        <v>40900</v>
      </c>
      <c r="H11" s="22">
        <f>G11*0.42</f>
        <v>17178</v>
      </c>
      <c r="I11" s="22">
        <f>H11*D11</f>
        <v>34356</v>
      </c>
      <c r="J11" s="18" t="s">
        <v>45</v>
      </c>
      <c r="K11" s="43"/>
    </row>
    <row r="12" s="2" customFormat="1" ht="30" hidden="1" customHeight="1" spans="1:11">
      <c r="A12" s="17"/>
      <c r="B12" s="14" t="s">
        <v>46</v>
      </c>
      <c r="C12" s="19"/>
      <c r="D12" s="21"/>
      <c r="E12" s="21"/>
      <c r="F12" s="21"/>
      <c r="G12" s="22"/>
      <c r="H12" s="22"/>
      <c r="I12" s="22"/>
      <c r="J12" s="18"/>
      <c r="K12" s="43"/>
    </row>
    <row r="13" s="2" customFormat="1" ht="30" customHeight="1" spans="1:11">
      <c r="A13" s="17" t="s">
        <v>14</v>
      </c>
      <c r="B13" s="18" t="s">
        <v>47</v>
      </c>
      <c r="C13" s="19" t="s">
        <v>48</v>
      </c>
      <c r="D13" s="25">
        <v>1</v>
      </c>
      <c r="E13" s="21" t="s">
        <v>17</v>
      </c>
      <c r="F13" s="21" t="s">
        <v>49</v>
      </c>
      <c r="G13" s="22">
        <v>20200</v>
      </c>
      <c r="H13" s="22">
        <f>G13*0.53</f>
        <v>10706</v>
      </c>
      <c r="I13" s="22">
        <f>H13*D13</f>
        <v>10706</v>
      </c>
      <c r="J13" s="18" t="s">
        <v>50</v>
      </c>
      <c r="K13" s="43"/>
    </row>
    <row r="14" s="2" customFormat="1" ht="30" customHeight="1" spans="1:11">
      <c r="A14" s="17" t="s">
        <v>21</v>
      </c>
      <c r="B14" s="18" t="s">
        <v>51</v>
      </c>
      <c r="C14" s="19" t="s">
        <v>52</v>
      </c>
      <c r="D14" s="25">
        <v>1</v>
      </c>
      <c r="E14" s="21" t="s">
        <v>17</v>
      </c>
      <c r="F14" s="21" t="s">
        <v>53</v>
      </c>
      <c r="G14" s="22">
        <v>6700</v>
      </c>
      <c r="H14" s="22">
        <f>G14*0.53</f>
        <v>3551</v>
      </c>
      <c r="I14" s="22">
        <f>H14*D14</f>
        <v>3551</v>
      </c>
      <c r="J14" s="18" t="s">
        <v>54</v>
      </c>
      <c r="K14" s="43"/>
    </row>
    <row r="15" s="2" customFormat="1" ht="30" hidden="1" customHeight="1" spans="1:10">
      <c r="A15" s="13" t="s">
        <v>55</v>
      </c>
      <c r="B15" s="14" t="s">
        <v>56</v>
      </c>
      <c r="C15" s="15"/>
      <c r="D15" s="15"/>
      <c r="E15" s="15"/>
      <c r="F15" s="15"/>
      <c r="G15" s="24"/>
      <c r="H15" s="24"/>
      <c r="I15" s="24"/>
      <c r="J15" s="14"/>
    </row>
    <row r="16" s="2" customFormat="1" ht="48" spans="1:11">
      <c r="A16" s="17" t="s">
        <v>14</v>
      </c>
      <c r="B16" s="18" t="s">
        <v>57</v>
      </c>
      <c r="C16" s="26" t="s">
        <v>58</v>
      </c>
      <c r="D16" s="25">
        <v>9</v>
      </c>
      <c r="E16" s="21" t="s">
        <v>59</v>
      </c>
      <c r="F16" s="21" t="s">
        <v>60</v>
      </c>
      <c r="G16" s="22">
        <v>6920</v>
      </c>
      <c r="H16" s="22">
        <f t="shared" ref="H16:H21" si="0">G16*0.42</f>
        <v>2906.4</v>
      </c>
      <c r="I16" s="22">
        <f t="shared" ref="I16:I21" si="1">H16*D16</f>
        <v>26157.6</v>
      </c>
      <c r="J16" s="18" t="s">
        <v>61</v>
      </c>
      <c r="K16" s="42" t="s">
        <v>62</v>
      </c>
    </row>
    <row r="17" s="2" customFormat="1" ht="30" customHeight="1" spans="1:11">
      <c r="A17" s="17" t="s">
        <v>21</v>
      </c>
      <c r="B17" s="18" t="s">
        <v>63</v>
      </c>
      <c r="C17" s="26" t="s">
        <v>64</v>
      </c>
      <c r="D17" s="27">
        <f>D16*20</f>
        <v>180</v>
      </c>
      <c r="E17" s="28" t="s">
        <v>65</v>
      </c>
      <c r="F17" s="28" t="s">
        <v>66</v>
      </c>
      <c r="G17" s="22">
        <v>35</v>
      </c>
      <c r="H17" s="22">
        <f t="shared" si="0"/>
        <v>14.7</v>
      </c>
      <c r="I17" s="22">
        <f t="shared" si="1"/>
        <v>2646</v>
      </c>
      <c r="J17" s="18" t="s">
        <v>67</v>
      </c>
      <c r="K17" s="42" t="s">
        <v>68</v>
      </c>
    </row>
    <row r="18" s="2" customFormat="1" ht="30" customHeight="1" spans="1:10">
      <c r="A18" s="17" t="s">
        <v>27</v>
      </c>
      <c r="B18" s="18" t="s">
        <v>69</v>
      </c>
      <c r="C18" s="29" t="s">
        <v>70</v>
      </c>
      <c r="D18" s="30">
        <f>D16*2</f>
        <v>18</v>
      </c>
      <c r="E18" s="31" t="s">
        <v>71</v>
      </c>
      <c r="F18" s="31" t="s">
        <v>72</v>
      </c>
      <c r="G18" s="22">
        <v>230</v>
      </c>
      <c r="H18" s="22">
        <f t="shared" si="0"/>
        <v>96.6</v>
      </c>
      <c r="I18" s="22">
        <f t="shared" si="1"/>
        <v>1738.8</v>
      </c>
      <c r="J18" s="18" t="s">
        <v>73</v>
      </c>
    </row>
    <row r="19" s="2" customFormat="1" ht="30" customHeight="1" spans="1:10">
      <c r="A19" s="17" t="s">
        <v>33</v>
      </c>
      <c r="B19" s="18" t="s">
        <v>74</v>
      </c>
      <c r="C19" s="32" t="s">
        <v>75</v>
      </c>
      <c r="D19" s="25">
        <v>24</v>
      </c>
      <c r="E19" s="21" t="s">
        <v>71</v>
      </c>
      <c r="F19" s="21" t="s">
        <v>76</v>
      </c>
      <c r="G19" s="22">
        <v>500</v>
      </c>
      <c r="H19" s="22">
        <f t="shared" si="0"/>
        <v>210</v>
      </c>
      <c r="I19" s="22">
        <f t="shared" si="1"/>
        <v>5040</v>
      </c>
      <c r="J19" s="18" t="s">
        <v>77</v>
      </c>
    </row>
    <row r="20" s="2" customFormat="1" ht="30" hidden="1" customHeight="1" spans="1:10">
      <c r="A20" s="17" t="s">
        <v>78</v>
      </c>
      <c r="B20" s="18" t="s">
        <v>79</v>
      </c>
      <c r="C20" s="32" t="s">
        <v>80</v>
      </c>
      <c r="D20" s="20">
        <v>12</v>
      </c>
      <c r="E20" s="21" t="s">
        <v>71</v>
      </c>
      <c r="F20" s="21" t="s">
        <v>81</v>
      </c>
      <c r="G20" s="22">
        <v>310</v>
      </c>
      <c r="H20" s="22">
        <f t="shared" si="0"/>
        <v>130.2</v>
      </c>
      <c r="I20" s="22">
        <f t="shared" si="1"/>
        <v>1562.4</v>
      </c>
      <c r="J20" s="18" t="s">
        <v>82</v>
      </c>
    </row>
    <row r="21" s="2" customFormat="1" ht="39" customHeight="1" spans="1:10">
      <c r="A21" s="17" t="s">
        <v>83</v>
      </c>
      <c r="B21" s="18" t="s">
        <v>84</v>
      </c>
      <c r="C21" s="33" t="s">
        <v>85</v>
      </c>
      <c r="D21" s="25">
        <v>9</v>
      </c>
      <c r="E21" s="21" t="s">
        <v>30</v>
      </c>
      <c r="F21" s="21" t="s">
        <v>86</v>
      </c>
      <c r="G21" s="22">
        <v>2440</v>
      </c>
      <c r="H21" s="22">
        <f t="shared" si="0"/>
        <v>1024.8</v>
      </c>
      <c r="I21" s="22">
        <f t="shared" si="1"/>
        <v>9223.2</v>
      </c>
      <c r="J21" s="18" t="s">
        <v>87</v>
      </c>
    </row>
    <row r="22" s="2" customFormat="1" ht="30" hidden="1" customHeight="1" spans="1:10">
      <c r="A22" s="13" t="s">
        <v>88</v>
      </c>
      <c r="B22" s="14" t="s">
        <v>89</v>
      </c>
      <c r="C22" s="15"/>
      <c r="D22" s="15"/>
      <c r="E22" s="15"/>
      <c r="F22" s="15"/>
      <c r="G22" s="24"/>
      <c r="H22" s="24"/>
      <c r="I22" s="24"/>
      <c r="J22" s="14"/>
    </row>
    <row r="23" s="2" customFormat="1" ht="30" hidden="1" customHeight="1" spans="1:11">
      <c r="A23" s="17" t="s">
        <v>14</v>
      </c>
      <c r="B23" s="18" t="s">
        <v>90</v>
      </c>
      <c r="C23" s="34" t="s">
        <v>91</v>
      </c>
      <c r="D23" s="20">
        <v>2</v>
      </c>
      <c r="E23" s="21" t="s">
        <v>30</v>
      </c>
      <c r="F23" s="21" t="s">
        <v>92</v>
      </c>
      <c r="G23" s="22">
        <v>35000</v>
      </c>
      <c r="H23" s="22">
        <f>G23*0.42</f>
        <v>14700</v>
      </c>
      <c r="I23" s="22">
        <f t="shared" ref="I23:I33" si="2">H23*D23</f>
        <v>29400</v>
      </c>
      <c r="J23" s="18" t="s">
        <v>93</v>
      </c>
      <c r="K23" s="42" t="s">
        <v>94</v>
      </c>
    </row>
    <row r="24" s="2" customFormat="1" ht="30" customHeight="1" spans="1:11">
      <c r="A24" s="17" t="s">
        <v>21</v>
      </c>
      <c r="B24" s="18" t="s">
        <v>95</v>
      </c>
      <c r="C24" s="35" t="s">
        <v>96</v>
      </c>
      <c r="D24" s="25">
        <v>1</v>
      </c>
      <c r="E24" s="28" t="s">
        <v>65</v>
      </c>
      <c r="F24" s="28" t="s">
        <v>97</v>
      </c>
      <c r="G24" s="22">
        <v>3000</v>
      </c>
      <c r="H24" s="22">
        <f t="shared" ref="H24:H32" si="3">G24*0.42</f>
        <v>1260</v>
      </c>
      <c r="I24" s="22">
        <f t="shared" si="2"/>
        <v>1260</v>
      </c>
      <c r="J24" s="18" t="s">
        <v>98</v>
      </c>
      <c r="K24" s="40"/>
    </row>
    <row r="25" s="2" customFormat="1" ht="30" customHeight="1" spans="1:10">
      <c r="A25" s="17" t="s">
        <v>27</v>
      </c>
      <c r="B25" s="18" t="s">
        <v>95</v>
      </c>
      <c r="C25" s="34" t="s">
        <v>99</v>
      </c>
      <c r="D25" s="27">
        <v>3</v>
      </c>
      <c r="E25" s="28" t="s">
        <v>65</v>
      </c>
      <c r="F25" s="28" t="s">
        <v>100</v>
      </c>
      <c r="G25" s="22">
        <v>3000</v>
      </c>
      <c r="H25" s="22">
        <f t="shared" si="3"/>
        <v>1260</v>
      </c>
      <c r="I25" s="22">
        <f t="shared" si="2"/>
        <v>3780</v>
      </c>
      <c r="J25" s="18" t="s">
        <v>101</v>
      </c>
    </row>
    <row r="26" s="2" customFormat="1" ht="30" customHeight="1" spans="1:10">
      <c r="A26" s="17" t="s">
        <v>33</v>
      </c>
      <c r="B26" s="18" t="s">
        <v>102</v>
      </c>
      <c r="C26" s="34" t="s">
        <v>103</v>
      </c>
      <c r="D26" s="25">
        <v>4</v>
      </c>
      <c r="E26" s="21" t="s">
        <v>71</v>
      </c>
      <c r="F26" s="21" t="s">
        <v>104</v>
      </c>
      <c r="G26" s="22">
        <v>2500</v>
      </c>
      <c r="H26" s="22">
        <f t="shared" si="3"/>
        <v>1050</v>
      </c>
      <c r="I26" s="22">
        <f t="shared" si="2"/>
        <v>4200</v>
      </c>
      <c r="J26" s="18" t="s">
        <v>105</v>
      </c>
    </row>
    <row r="27" s="2" customFormat="1" ht="30" customHeight="1" spans="1:10">
      <c r="A27" s="17" t="s">
        <v>78</v>
      </c>
      <c r="B27" s="18" t="s">
        <v>106</v>
      </c>
      <c r="C27" s="34" t="s">
        <v>107</v>
      </c>
      <c r="D27" s="25">
        <v>2</v>
      </c>
      <c r="E27" s="21" t="s">
        <v>71</v>
      </c>
      <c r="F27" s="21" t="s">
        <v>108</v>
      </c>
      <c r="G27" s="22">
        <v>2300</v>
      </c>
      <c r="H27" s="22">
        <f t="shared" si="3"/>
        <v>966</v>
      </c>
      <c r="I27" s="22">
        <f t="shared" si="2"/>
        <v>1932</v>
      </c>
      <c r="J27" s="18" t="s">
        <v>109</v>
      </c>
    </row>
    <row r="28" s="2" customFormat="1" ht="30" customHeight="1" spans="1:10">
      <c r="A28" s="17" t="s">
        <v>83</v>
      </c>
      <c r="B28" s="36" t="s">
        <v>110</v>
      </c>
      <c r="C28" s="37" t="s">
        <v>111</v>
      </c>
      <c r="D28" s="25">
        <v>12</v>
      </c>
      <c r="E28" s="21" t="s">
        <v>71</v>
      </c>
      <c r="F28" s="21" t="s">
        <v>112</v>
      </c>
      <c r="G28" s="22">
        <v>94</v>
      </c>
      <c r="H28" s="22">
        <v>39.5</v>
      </c>
      <c r="I28" s="22">
        <f t="shared" si="2"/>
        <v>474</v>
      </c>
      <c r="J28" s="18" t="s">
        <v>113</v>
      </c>
    </row>
    <row r="29" s="2" customFormat="1" ht="30" customHeight="1" spans="1:10">
      <c r="A29" s="17" t="s">
        <v>114</v>
      </c>
      <c r="B29" s="18" t="s">
        <v>115</v>
      </c>
      <c r="C29" s="34" t="s">
        <v>116</v>
      </c>
      <c r="D29" s="25">
        <v>1</v>
      </c>
      <c r="E29" s="21" t="s">
        <v>71</v>
      </c>
      <c r="F29" s="21" t="s">
        <v>117</v>
      </c>
      <c r="G29" s="22">
        <v>5300</v>
      </c>
      <c r="H29" s="22">
        <f t="shared" si="3"/>
        <v>2226</v>
      </c>
      <c r="I29" s="22">
        <f t="shared" si="2"/>
        <v>2226</v>
      </c>
      <c r="J29" s="18" t="s">
        <v>118</v>
      </c>
    </row>
    <row r="30" s="2" customFormat="1" ht="30" customHeight="1" spans="1:10">
      <c r="A30" s="17" t="s">
        <v>119</v>
      </c>
      <c r="B30" s="18" t="s">
        <v>120</v>
      </c>
      <c r="C30" s="34" t="s">
        <v>121</v>
      </c>
      <c r="D30" s="25">
        <v>1</v>
      </c>
      <c r="E30" s="21" t="s">
        <v>17</v>
      </c>
      <c r="F30" s="21" t="s">
        <v>122</v>
      </c>
      <c r="G30" s="22">
        <v>4640</v>
      </c>
      <c r="H30" s="22">
        <v>1949</v>
      </c>
      <c r="I30" s="22">
        <f t="shared" si="2"/>
        <v>1949</v>
      </c>
      <c r="J30" s="18" t="s">
        <v>123</v>
      </c>
    </row>
    <row r="31" s="2" customFormat="1" ht="30" customHeight="1" spans="1:10">
      <c r="A31" s="17" t="s">
        <v>124</v>
      </c>
      <c r="B31" s="18" t="s">
        <v>125</v>
      </c>
      <c r="C31" s="34" t="s">
        <v>126</v>
      </c>
      <c r="D31" s="25">
        <v>1</v>
      </c>
      <c r="E31" s="21" t="s">
        <v>17</v>
      </c>
      <c r="F31" s="21" t="s">
        <v>127</v>
      </c>
      <c r="G31" s="22">
        <v>1860</v>
      </c>
      <c r="H31" s="22">
        <v>781</v>
      </c>
      <c r="I31" s="22">
        <f t="shared" si="2"/>
        <v>781</v>
      </c>
      <c r="J31" s="18" t="s">
        <v>128</v>
      </c>
    </row>
    <row r="32" s="2" customFormat="1" ht="30" customHeight="1" spans="1:10">
      <c r="A32" s="17" t="s">
        <v>129</v>
      </c>
      <c r="B32" s="18" t="s">
        <v>130</v>
      </c>
      <c r="C32" s="34" t="s">
        <v>131</v>
      </c>
      <c r="D32" s="25">
        <v>2</v>
      </c>
      <c r="E32" s="21" t="s">
        <v>71</v>
      </c>
      <c r="F32" s="21" t="s">
        <v>132</v>
      </c>
      <c r="G32" s="22">
        <v>144</v>
      </c>
      <c r="H32" s="22">
        <v>60</v>
      </c>
      <c r="I32" s="22">
        <f t="shared" si="2"/>
        <v>120</v>
      </c>
      <c r="J32" s="18" t="s">
        <v>133</v>
      </c>
    </row>
    <row r="33" s="2" customFormat="1" ht="18" hidden="1" customHeight="1" spans="1:10">
      <c r="A33" s="13" t="s">
        <v>134</v>
      </c>
      <c r="B33" s="14" t="s">
        <v>135</v>
      </c>
      <c r="C33" s="15"/>
      <c r="D33" s="15"/>
      <c r="E33" s="15"/>
      <c r="F33" s="15"/>
      <c r="G33" s="24"/>
      <c r="H33" s="24"/>
      <c r="I33" s="24"/>
      <c r="J33" s="14"/>
    </row>
    <row r="34" s="2" customFormat="1" ht="15" hidden="1" customHeight="1" spans="1:10">
      <c r="A34" s="13"/>
      <c r="B34" s="14" t="s">
        <v>136</v>
      </c>
      <c r="C34" s="15"/>
      <c r="D34" s="15"/>
      <c r="E34" s="15"/>
      <c r="F34" s="15"/>
      <c r="G34" s="24"/>
      <c r="H34" s="24"/>
      <c r="I34" s="24"/>
      <c r="J34" s="18"/>
    </row>
    <row r="35" s="2" customFormat="1" ht="43" customHeight="1" spans="1:10">
      <c r="A35" s="17" t="s">
        <v>14</v>
      </c>
      <c r="B35" s="18" t="s">
        <v>137</v>
      </c>
      <c r="C35" s="21" t="s">
        <v>138</v>
      </c>
      <c r="D35" s="25">
        <v>1</v>
      </c>
      <c r="E35" s="21" t="s">
        <v>17</v>
      </c>
      <c r="F35" s="21" t="s">
        <v>139</v>
      </c>
      <c r="G35" s="22">
        <v>47380</v>
      </c>
      <c r="H35" s="22">
        <f>G35*0.42</f>
        <v>19899.6</v>
      </c>
      <c r="I35" s="22">
        <f t="shared" ref="I35:I39" si="4">H35*D35</f>
        <v>19899.6</v>
      </c>
      <c r="J35" s="18" t="s">
        <v>140</v>
      </c>
    </row>
    <row r="36" s="2" customFormat="1" ht="30" customHeight="1" spans="1:10">
      <c r="A36" s="17" t="s">
        <v>141</v>
      </c>
      <c r="B36" s="18" t="s">
        <v>142</v>
      </c>
      <c r="C36" s="21" t="s">
        <v>143</v>
      </c>
      <c r="D36" s="25">
        <v>1</v>
      </c>
      <c r="E36" s="21" t="s">
        <v>17</v>
      </c>
      <c r="F36" s="21" t="s">
        <v>144</v>
      </c>
      <c r="G36" s="22">
        <v>2575</v>
      </c>
      <c r="H36" s="22">
        <f>G36*0.42</f>
        <v>1081.5</v>
      </c>
      <c r="I36" s="22">
        <f t="shared" si="4"/>
        <v>1081.5</v>
      </c>
      <c r="J36" s="18" t="s">
        <v>145</v>
      </c>
    </row>
    <row r="37" s="2" customFormat="1" ht="36" spans="1:11">
      <c r="A37" s="17" t="s">
        <v>27</v>
      </c>
      <c r="B37" s="18" t="s">
        <v>146</v>
      </c>
      <c r="C37" s="21" t="s">
        <v>147</v>
      </c>
      <c r="D37" s="25">
        <v>1</v>
      </c>
      <c r="E37" s="21" t="s">
        <v>17</v>
      </c>
      <c r="F37" s="21" t="s">
        <v>148</v>
      </c>
      <c r="G37" s="22">
        <v>10260</v>
      </c>
      <c r="H37" s="22">
        <v>4309</v>
      </c>
      <c r="I37" s="22">
        <f t="shared" si="4"/>
        <v>4309</v>
      </c>
      <c r="J37" s="18" t="s">
        <v>149</v>
      </c>
      <c r="K37" s="42" t="s">
        <v>150</v>
      </c>
    </row>
    <row r="38" s="2" customFormat="1" ht="18" customHeight="1" spans="1:10">
      <c r="A38" s="17" t="s">
        <v>151</v>
      </c>
      <c r="B38" s="18" t="s">
        <v>152</v>
      </c>
      <c r="C38" s="21" t="s">
        <v>153</v>
      </c>
      <c r="D38" s="25">
        <v>1</v>
      </c>
      <c r="E38" s="21" t="s">
        <v>71</v>
      </c>
      <c r="F38" s="21" t="s">
        <v>154</v>
      </c>
      <c r="G38" s="22">
        <v>66</v>
      </c>
      <c r="H38" s="22">
        <v>28</v>
      </c>
      <c r="I38" s="22">
        <f t="shared" si="4"/>
        <v>28</v>
      </c>
      <c r="J38" s="18" t="s">
        <v>155</v>
      </c>
    </row>
    <row r="39" s="2" customFormat="1" ht="15.95" customHeight="1" spans="1:10">
      <c r="A39" s="17" t="s">
        <v>78</v>
      </c>
      <c r="B39" s="18" t="s">
        <v>156</v>
      </c>
      <c r="C39" s="21" t="s">
        <v>157</v>
      </c>
      <c r="D39" s="25">
        <v>1</v>
      </c>
      <c r="E39" s="21" t="s">
        <v>71</v>
      </c>
      <c r="F39" s="21" t="s">
        <v>158</v>
      </c>
      <c r="G39" s="22">
        <v>262</v>
      </c>
      <c r="H39" s="22">
        <v>110</v>
      </c>
      <c r="I39" s="22">
        <f t="shared" si="4"/>
        <v>110</v>
      </c>
      <c r="J39" s="18" t="s">
        <v>159</v>
      </c>
    </row>
    <row r="40" s="2" customFormat="1" ht="12" hidden="1" spans="1:10">
      <c r="A40" s="13"/>
      <c r="B40" s="14" t="s">
        <v>160</v>
      </c>
      <c r="C40" s="15"/>
      <c r="D40" s="15"/>
      <c r="E40" s="15"/>
      <c r="F40" s="15"/>
      <c r="G40" s="24"/>
      <c r="H40" s="22"/>
      <c r="I40" s="22"/>
      <c r="J40" s="14"/>
    </row>
    <row r="41" s="2" customFormat="1" ht="40" customHeight="1" spans="1:11">
      <c r="A41" s="17" t="s">
        <v>161</v>
      </c>
      <c r="B41" s="18" t="s">
        <v>162</v>
      </c>
      <c r="C41" s="21" t="s">
        <v>163</v>
      </c>
      <c r="D41" s="25">
        <v>5</v>
      </c>
      <c r="E41" s="21" t="s">
        <v>30</v>
      </c>
      <c r="F41" s="21" t="s">
        <v>164</v>
      </c>
      <c r="G41" s="22">
        <v>2350</v>
      </c>
      <c r="H41" s="22">
        <f>G41*0.42</f>
        <v>987</v>
      </c>
      <c r="I41" s="22">
        <f t="shared" ref="I41:I48" si="5">H41*D41</f>
        <v>4935</v>
      </c>
      <c r="J41" s="18" t="s">
        <v>165</v>
      </c>
      <c r="K41" s="42" t="s">
        <v>166</v>
      </c>
    </row>
    <row r="42" s="2" customFormat="1" ht="24" spans="1:10">
      <c r="A42" s="17" t="s">
        <v>167</v>
      </c>
      <c r="B42" s="18" t="s">
        <v>168</v>
      </c>
      <c r="C42" s="21" t="s">
        <v>169</v>
      </c>
      <c r="D42" s="25">
        <v>1</v>
      </c>
      <c r="E42" s="21" t="s">
        <v>17</v>
      </c>
      <c r="F42" s="21" t="s">
        <v>170</v>
      </c>
      <c r="G42" s="22">
        <v>4233</v>
      </c>
      <c r="H42" s="22">
        <v>1778</v>
      </c>
      <c r="I42" s="22">
        <f t="shared" si="5"/>
        <v>1778</v>
      </c>
      <c r="J42" s="18" t="s">
        <v>171</v>
      </c>
    </row>
    <row r="43" s="2" customFormat="1" ht="14.1" hidden="1" customHeight="1" spans="1:10">
      <c r="A43" s="13"/>
      <c r="B43" s="14" t="s">
        <v>172</v>
      </c>
      <c r="C43" s="15"/>
      <c r="D43" s="15"/>
      <c r="E43" s="15"/>
      <c r="F43" s="15"/>
      <c r="G43" s="24"/>
      <c r="H43" s="22"/>
      <c r="I43" s="22"/>
      <c r="J43" s="14"/>
    </row>
    <row r="44" s="2" customFormat="1" ht="36" spans="1:11">
      <c r="A44" s="17" t="s">
        <v>167</v>
      </c>
      <c r="B44" s="18" t="s">
        <v>173</v>
      </c>
      <c r="C44" s="21" t="s">
        <v>174</v>
      </c>
      <c r="D44" s="25">
        <v>3</v>
      </c>
      <c r="E44" s="21" t="s">
        <v>71</v>
      </c>
      <c r="F44" s="21" t="s">
        <v>175</v>
      </c>
      <c r="G44" s="22">
        <v>825</v>
      </c>
      <c r="H44" s="22">
        <f>G44*0.42</f>
        <v>346.5</v>
      </c>
      <c r="I44" s="22">
        <f t="shared" si="5"/>
        <v>1039.5</v>
      </c>
      <c r="J44" s="18" t="s">
        <v>176</v>
      </c>
      <c r="K44" s="42" t="s">
        <v>177</v>
      </c>
    </row>
    <row r="45" s="2" customFormat="1" ht="27" customHeight="1" spans="1:11">
      <c r="A45" s="17" t="s">
        <v>178</v>
      </c>
      <c r="B45" s="18" t="s">
        <v>179</v>
      </c>
      <c r="C45" s="21" t="s">
        <v>180</v>
      </c>
      <c r="D45" s="25">
        <v>3</v>
      </c>
      <c r="E45" s="21" t="s">
        <v>71</v>
      </c>
      <c r="F45" s="21" t="s">
        <v>181</v>
      </c>
      <c r="G45" s="22">
        <v>319</v>
      </c>
      <c r="H45" s="22">
        <v>134</v>
      </c>
      <c r="I45" s="22">
        <f t="shared" si="5"/>
        <v>402</v>
      </c>
      <c r="J45" s="18" t="s">
        <v>182</v>
      </c>
      <c r="K45" s="42" t="s">
        <v>177</v>
      </c>
    </row>
    <row r="46" s="2" customFormat="1" ht="24" spans="1:11">
      <c r="A46" s="17" t="s">
        <v>183</v>
      </c>
      <c r="B46" s="18" t="s">
        <v>184</v>
      </c>
      <c r="C46" s="21" t="s">
        <v>185</v>
      </c>
      <c r="D46" s="25">
        <v>3</v>
      </c>
      <c r="E46" s="21" t="s">
        <v>71</v>
      </c>
      <c r="F46" s="21" t="s">
        <v>186</v>
      </c>
      <c r="G46" s="22">
        <v>700</v>
      </c>
      <c r="H46" s="22">
        <f>G46*0.42</f>
        <v>294</v>
      </c>
      <c r="I46" s="22">
        <f t="shared" si="5"/>
        <v>882</v>
      </c>
      <c r="J46" s="18" t="s">
        <v>187</v>
      </c>
      <c r="K46" s="42" t="s">
        <v>177</v>
      </c>
    </row>
    <row r="47" s="2" customFormat="1" ht="24" spans="1:11">
      <c r="A47" s="17" t="s">
        <v>188</v>
      </c>
      <c r="B47" s="18" t="s">
        <v>189</v>
      </c>
      <c r="C47" s="21" t="s">
        <v>190</v>
      </c>
      <c r="D47" s="25">
        <v>3</v>
      </c>
      <c r="E47" s="21" t="s">
        <v>191</v>
      </c>
      <c r="F47" s="21" t="s">
        <v>192</v>
      </c>
      <c r="G47" s="22">
        <v>597</v>
      </c>
      <c r="H47" s="22">
        <v>251</v>
      </c>
      <c r="I47" s="22">
        <f t="shared" si="5"/>
        <v>753</v>
      </c>
      <c r="J47" s="18" t="s">
        <v>193</v>
      </c>
      <c r="K47" s="42" t="s">
        <v>177</v>
      </c>
    </row>
    <row r="48" s="2" customFormat="1" ht="15.95" customHeight="1" spans="1:10">
      <c r="A48" s="17" t="s">
        <v>194</v>
      </c>
      <c r="B48" s="18" t="s">
        <v>156</v>
      </c>
      <c r="C48" s="35" t="s">
        <v>157</v>
      </c>
      <c r="D48" s="25">
        <v>1</v>
      </c>
      <c r="E48" s="21" t="s">
        <v>71</v>
      </c>
      <c r="F48" s="21" t="s">
        <v>158</v>
      </c>
      <c r="G48" s="22">
        <v>262</v>
      </c>
      <c r="H48" s="22">
        <v>110</v>
      </c>
      <c r="I48" s="22">
        <f t="shared" si="5"/>
        <v>110</v>
      </c>
      <c r="J48" s="18" t="s">
        <v>159</v>
      </c>
    </row>
    <row r="49" s="2" customFormat="1" ht="15" hidden="1" customHeight="1" spans="1:10">
      <c r="A49" s="38"/>
      <c r="B49" s="14" t="s">
        <v>195</v>
      </c>
      <c r="C49" s="21"/>
      <c r="D49" s="21"/>
      <c r="E49" s="21"/>
      <c r="F49" s="21"/>
      <c r="G49" s="22"/>
      <c r="H49" s="22"/>
      <c r="I49" s="22"/>
      <c r="J49" s="18"/>
    </row>
    <row r="50" s="2" customFormat="1" ht="20.1" customHeight="1" spans="1:10">
      <c r="A50" s="17" t="s">
        <v>196</v>
      </c>
      <c r="B50" s="18" t="s">
        <v>197</v>
      </c>
      <c r="C50" s="21" t="s">
        <v>198</v>
      </c>
      <c r="D50" s="25">
        <v>1</v>
      </c>
      <c r="E50" s="21" t="s">
        <v>71</v>
      </c>
      <c r="F50" s="21" t="s">
        <v>199</v>
      </c>
      <c r="G50" s="22">
        <v>6300</v>
      </c>
      <c r="H50" s="22">
        <f>G50*0.42</f>
        <v>2646</v>
      </c>
      <c r="I50" s="22">
        <f>H50*D50</f>
        <v>2646</v>
      </c>
      <c r="J50" s="18" t="s">
        <v>200</v>
      </c>
    </row>
    <row r="51" s="2" customFormat="1" ht="21" hidden="1" customHeight="1" spans="1:10">
      <c r="A51" s="39"/>
      <c r="B51" s="40"/>
      <c r="G51" s="41"/>
      <c r="H51" s="41"/>
      <c r="I51" s="44">
        <f>SUM(I5:I50)</f>
        <v>440454.6</v>
      </c>
      <c r="J51" s="45" t="s">
        <v>201</v>
      </c>
    </row>
  </sheetData>
  <autoFilter ref="A3:K51">
    <filterColumn colId="3">
      <colorFilter cellColor="0" dxfId="0"/>
    </filterColumn>
    <extLst/>
  </autoFilter>
  <mergeCells count="2">
    <mergeCell ref="A1:J1"/>
    <mergeCell ref="K10:K11"/>
  </mergeCells>
  <pageMargins left="0.7" right="0.7" top="0.75" bottom="0.75" header="0.3" footer="0.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主机房--微模块1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Pan中群</cp:lastModifiedBy>
  <dcterms:created xsi:type="dcterms:W3CDTF">2014-03-19T06:28:00Z</dcterms:created>
  <dcterms:modified xsi:type="dcterms:W3CDTF">2022-02-16T05:43:05Z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5FC0836C6A514D8D933E173E49E1348C</vt:lpwstr>
  </property>
</Properties>
</file>