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" sheetId="1" r:id="rId1"/>
  </sheets>
  <definedNames>
    <definedName name="_xlnm._FilterDatabase" localSheetId="0" hidden="1">明细!$D$21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网络：20
电话：2</t>
        </r>
      </text>
    </comment>
    <comment ref="D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网络12
电话4</t>
        </r>
      </text>
    </comment>
  </commentList>
</comments>
</file>

<file path=xl/sharedStrings.xml><?xml version="1.0" encoding="utf-8"?>
<sst xmlns="http://schemas.openxmlformats.org/spreadsheetml/2006/main" count="78" uniqueCount="64">
  <si>
    <t>施工厂房</t>
  </si>
  <si>
    <t>桥架安装(米)</t>
  </si>
  <si>
    <t>网络布线</t>
  </si>
  <si>
    <t>二次布线</t>
  </si>
  <si>
    <t>AP安装</t>
  </si>
  <si>
    <t>AP拆卸</t>
  </si>
  <si>
    <t>机柜安装</t>
  </si>
  <si>
    <t>光纤布线(内)</t>
  </si>
  <si>
    <t>光纤布线(外)</t>
  </si>
  <si>
    <t>光纤熔接(芯)</t>
  </si>
  <si>
    <t>线槽(米)</t>
  </si>
  <si>
    <t>线管(米)</t>
  </si>
  <si>
    <t>单据号</t>
  </si>
  <si>
    <t>名称</t>
  </si>
  <si>
    <t>单位</t>
  </si>
  <si>
    <t>单价</t>
  </si>
  <si>
    <t>数量</t>
  </si>
  <si>
    <t>金额</t>
  </si>
  <si>
    <t>43#</t>
  </si>
  <si>
    <t>东北角</t>
  </si>
  <si>
    <t>人工费用-无线AP-安装、施工</t>
  </si>
  <si>
    <t>个</t>
  </si>
  <si>
    <t>南边办公室</t>
  </si>
  <si>
    <t>人工费用-PVC线槽-安装、施工</t>
  </si>
  <si>
    <t>米</t>
  </si>
  <si>
    <t>9#</t>
  </si>
  <si>
    <t>3F.4F</t>
  </si>
  <si>
    <t>人工费用-PVC线管-安装、施工</t>
  </si>
  <si>
    <t>3F</t>
  </si>
  <si>
    <t>人工费用-铁皮线槽-安装、施工</t>
  </si>
  <si>
    <t>37#</t>
  </si>
  <si>
    <t>人工费用-穿线铁管-安装、施工</t>
  </si>
  <si>
    <t>13#</t>
  </si>
  <si>
    <t>人工费用-桥架-安装、施工</t>
  </si>
  <si>
    <t>办公楼</t>
  </si>
  <si>
    <t>4F</t>
  </si>
  <si>
    <t>人工费用-光纤熔接（单位芯24芯及以下）</t>
  </si>
  <si>
    <t>芯</t>
  </si>
  <si>
    <t>5F</t>
  </si>
  <si>
    <t>人工费用-光纤熔接（单位芯36芯及以上）</t>
  </si>
  <si>
    <t>3#食堂</t>
  </si>
  <si>
    <t>人工费用-光纤(室内）</t>
  </si>
  <si>
    <t>PCS</t>
  </si>
  <si>
    <t>17#</t>
  </si>
  <si>
    <t>人工费用-光纤（地下管网）</t>
  </si>
  <si>
    <t>招聘中心</t>
  </si>
  <si>
    <t>人工费用-一从墙面到用户桌面的布线（二次布线10个点以上）</t>
  </si>
  <si>
    <t>污水处理站</t>
  </si>
  <si>
    <t>人工费用-一从墙面到用户桌面的布线（二次布线10个点以下）</t>
  </si>
  <si>
    <t>2期宿舍</t>
  </si>
  <si>
    <t>人工费用-一从配线间到用户桌面的布线（一次布线10个点以上）</t>
  </si>
  <si>
    <t>35#</t>
  </si>
  <si>
    <t>人工费用-一从配线间到用户桌面的布线（一次布线10个点以下）</t>
  </si>
  <si>
    <t>33#</t>
  </si>
  <si>
    <t>壁挂式机柜安装（包括电源接通）</t>
  </si>
  <si>
    <t>台</t>
  </si>
  <si>
    <t>返修厂房</t>
  </si>
  <si>
    <t>办公室</t>
  </si>
  <si>
    <t>工程量</t>
  </si>
  <si>
    <t>8#</t>
  </si>
  <si>
    <t>2F.3F</t>
  </si>
  <si>
    <t>扣除保险</t>
  </si>
  <si>
    <t>付款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</si>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</sst>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58" fontId="0" fillId="3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58" fontId="0" fillId="3" borderId="1" xfId="0" applyNumberForma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40D08"/>
      <color rgb="0007E7EE"/>
      <color rgb="0000FFE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3"/>
  <sheetViews>
    <sheetView tabSelected="1" workbookViewId="0">
      <pane ySplit="1" topLeftCell="A2" activePane="bottomLeft" state="frozen"/>
      <selection/>
      <selection pane="bottomLeft" activeCell="P25" sqref="P25"/>
    </sheetView>
  </sheetViews>
  <sheetFormatPr defaultColWidth="8.89166666666667" defaultRowHeight="13.5"/>
  <cols>
    <col min="1" max="1" width="13.5" style="1" customWidth="1"/>
    <col min="2" max="2" width="11.225" style="1" customWidth="1"/>
    <col min="3" max="3" width="13.125" style="2" customWidth="1"/>
    <col min="4" max="5" width="8.875" style="1" customWidth="1"/>
    <col min="6" max="7" width="7.125" style="1" customWidth="1"/>
    <col min="8" max="8" width="8.875" style="1" customWidth="1"/>
    <col min="9" max="11" width="13.125" style="1" customWidth="1"/>
    <col min="12" max="13" width="9" style="1" customWidth="1"/>
    <col min="14" max="14" width="7" style="1" customWidth="1"/>
    <col min="15" max="15" width="3.375" style="3" customWidth="1"/>
    <col min="16" max="16" width="47.125" style="1" customWidth="1"/>
    <col min="17" max="17" width="5.125" style="1" customWidth="1"/>
    <col min="18" max="19" width="8.89166666666667" style="1"/>
    <col min="20" max="20" width="9.375" style="1"/>
    <col min="21" max="21" width="8.89166666666667" style="1"/>
    <col min="22" max="22" width="21.775" style="1" customWidth="1"/>
    <col min="23" max="16384" width="8.89166666666667" style="1"/>
  </cols>
  <sheetData>
    <row r="1" ht="36" customHeight="1" spans="1:20">
      <c r="A1" s="4" t="s">
        <v>0</v>
      </c>
      <c r="B1" s="4"/>
      <c r="C1" s="5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18" t="s">
        <v>10</v>
      </c>
      <c r="M1" s="18" t="s">
        <v>11</v>
      </c>
      <c r="N1" s="18" t="s">
        <v>12</v>
      </c>
      <c r="O1" s="19"/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</row>
    <row r="2" ht="18" customHeight="1" spans="1:26">
      <c r="A2" s="6" t="s">
        <v>18</v>
      </c>
      <c r="B2" s="6" t="s">
        <v>19</v>
      </c>
      <c r="C2" s="7"/>
      <c r="D2" s="7"/>
      <c r="E2" s="7"/>
      <c r="F2" s="6"/>
      <c r="G2" s="6"/>
      <c r="H2" s="6"/>
      <c r="I2" s="6"/>
      <c r="J2" s="9">
        <v>600</v>
      </c>
      <c r="K2" s="6"/>
      <c r="L2" s="6"/>
      <c r="M2" s="6"/>
      <c r="N2" s="18">
        <v>17</v>
      </c>
      <c r="O2" s="19"/>
      <c r="P2" s="20" t="s">
        <v>20</v>
      </c>
      <c r="Q2" s="20" t="s">
        <v>21</v>
      </c>
      <c r="R2" s="20">
        <v>80</v>
      </c>
      <c r="S2" s="4"/>
      <c r="T2" s="4"/>
      <c r="Z2" s="1" t="e">
        <f>#REF!*20</f>
        <v>#REF!</v>
      </c>
    </row>
    <row r="3" ht="18" customHeight="1" spans="1:20">
      <c r="A3" s="6"/>
      <c r="B3" s="6" t="s">
        <v>22</v>
      </c>
      <c r="C3" s="8">
        <v>100</v>
      </c>
      <c r="D3" s="8">
        <v>82</v>
      </c>
      <c r="E3" s="8"/>
      <c r="F3" s="9"/>
      <c r="G3" s="9"/>
      <c r="H3" s="9"/>
      <c r="I3" s="9">
        <v>150</v>
      </c>
      <c r="J3" s="9"/>
      <c r="K3" s="9"/>
      <c r="L3" s="9">
        <v>160</v>
      </c>
      <c r="M3" s="9">
        <v>52</v>
      </c>
      <c r="N3" s="18">
        <v>1</v>
      </c>
      <c r="O3" s="19"/>
      <c r="P3" s="20" t="s">
        <v>23</v>
      </c>
      <c r="Q3" s="20" t="s">
        <v>24</v>
      </c>
      <c r="R3" s="20">
        <v>2.5</v>
      </c>
      <c r="S3" s="4">
        <f>L21</f>
        <v>480</v>
      </c>
      <c r="T3" s="4">
        <f>R3*S3</f>
        <v>1200</v>
      </c>
    </row>
    <row r="4" ht="18" customHeight="1" spans="1:26">
      <c r="A4" s="10" t="s">
        <v>25</v>
      </c>
      <c r="B4" s="10" t="s">
        <v>26</v>
      </c>
      <c r="C4" s="11"/>
      <c r="D4" s="12">
        <v>12</v>
      </c>
      <c r="E4" s="12"/>
      <c r="F4" s="13"/>
      <c r="G4" s="13"/>
      <c r="H4" s="13"/>
      <c r="I4" s="13"/>
      <c r="J4" s="13"/>
      <c r="K4" s="13"/>
      <c r="L4" s="13">
        <v>14</v>
      </c>
      <c r="M4" s="13">
        <v>38</v>
      </c>
      <c r="N4" s="18">
        <v>2</v>
      </c>
      <c r="O4" s="19"/>
      <c r="P4" s="20" t="s">
        <v>27</v>
      </c>
      <c r="Q4" s="20" t="s">
        <v>24</v>
      </c>
      <c r="R4" s="20">
        <v>2.5</v>
      </c>
      <c r="S4" s="4">
        <f>M21</f>
        <v>429</v>
      </c>
      <c r="T4" s="4">
        <f>R4*S4</f>
        <v>1072.5</v>
      </c>
      <c r="Z4" s="1" t="e">
        <f>#REF!*80</f>
        <v>#REF!</v>
      </c>
    </row>
    <row r="5" ht="18" customHeight="1" spans="1:20">
      <c r="A5" s="10"/>
      <c r="B5" s="10" t="s">
        <v>28</v>
      </c>
      <c r="C5" s="12">
        <v>2</v>
      </c>
      <c r="D5" s="12">
        <v>26</v>
      </c>
      <c r="E5" s="12"/>
      <c r="F5" s="13"/>
      <c r="G5" s="13"/>
      <c r="H5" s="13"/>
      <c r="I5" s="13">
        <v>130</v>
      </c>
      <c r="J5" s="13"/>
      <c r="K5" s="13"/>
      <c r="L5" s="13">
        <v>180</v>
      </c>
      <c r="M5" s="13"/>
      <c r="N5" s="18">
        <v>3</v>
      </c>
      <c r="O5" s="19"/>
      <c r="P5" s="20" t="s">
        <v>29</v>
      </c>
      <c r="Q5" s="20" t="s">
        <v>24</v>
      </c>
      <c r="R5" s="20">
        <v>3</v>
      </c>
      <c r="S5" s="4"/>
      <c r="T5" s="4"/>
    </row>
    <row r="6" ht="18" customHeight="1" spans="1:26">
      <c r="A6" s="10" t="s">
        <v>30</v>
      </c>
      <c r="B6" s="10"/>
      <c r="C6" s="11"/>
      <c r="D6" s="11"/>
      <c r="E6" s="11"/>
      <c r="F6" s="14"/>
      <c r="G6" s="14"/>
      <c r="H6" s="14"/>
      <c r="I6" s="14"/>
      <c r="J6" s="13">
        <v>500</v>
      </c>
      <c r="K6" s="14"/>
      <c r="L6" s="14"/>
      <c r="M6" s="14"/>
      <c r="N6" s="18">
        <v>4</v>
      </c>
      <c r="O6" s="19"/>
      <c r="P6" s="20" t="s">
        <v>31</v>
      </c>
      <c r="Q6" s="20" t="s">
        <v>24</v>
      </c>
      <c r="R6" s="20">
        <v>3</v>
      </c>
      <c r="S6" s="4"/>
      <c r="T6" s="4"/>
      <c r="Z6" s="1" t="e">
        <f>#REF!*200</f>
        <v>#REF!</v>
      </c>
    </row>
    <row r="7" ht="18" customHeight="1" spans="1:26">
      <c r="A7" s="15" t="s">
        <v>32</v>
      </c>
      <c r="B7" s="15"/>
      <c r="C7" s="16"/>
      <c r="D7" s="17">
        <v>2</v>
      </c>
      <c r="E7" s="16"/>
      <c r="F7" s="14"/>
      <c r="G7" s="14"/>
      <c r="H7" s="14"/>
      <c r="I7" s="14"/>
      <c r="J7" s="14"/>
      <c r="K7" s="14"/>
      <c r="L7" s="14"/>
      <c r="M7" s="14"/>
      <c r="N7" s="18">
        <v>5</v>
      </c>
      <c r="O7" s="19"/>
      <c r="P7" s="20" t="s">
        <v>33</v>
      </c>
      <c r="Q7" s="20" t="s">
        <v>24</v>
      </c>
      <c r="R7" s="20">
        <v>20</v>
      </c>
      <c r="S7" s="4">
        <f>C21</f>
        <v>152</v>
      </c>
      <c r="T7" s="4">
        <f t="shared" ref="T7:T11" si="0">R7*S7</f>
        <v>3040</v>
      </c>
      <c r="Z7" s="1" t="e">
        <f>#REF!*8</f>
        <v>#REF!</v>
      </c>
    </row>
    <row r="8" ht="18" customHeight="1" spans="1:26">
      <c r="A8" s="6" t="s">
        <v>34</v>
      </c>
      <c r="B8" s="6" t="s">
        <v>35</v>
      </c>
      <c r="C8" s="8"/>
      <c r="D8" s="8">
        <v>21</v>
      </c>
      <c r="E8" s="8">
        <v>3</v>
      </c>
      <c r="F8" s="9"/>
      <c r="G8" s="9"/>
      <c r="H8" s="9"/>
      <c r="I8" s="9"/>
      <c r="J8" s="9"/>
      <c r="K8" s="9"/>
      <c r="L8" s="9">
        <v>14</v>
      </c>
      <c r="M8" s="9"/>
      <c r="N8" s="18">
        <v>6</v>
      </c>
      <c r="O8" s="19"/>
      <c r="P8" s="20" t="s">
        <v>36</v>
      </c>
      <c r="Q8" s="20" t="s">
        <v>37</v>
      </c>
      <c r="R8" s="20">
        <v>10</v>
      </c>
      <c r="S8" s="4"/>
      <c r="T8" s="4"/>
      <c r="Z8" s="1" t="e">
        <f>#REF!*50</f>
        <v>#REF!</v>
      </c>
    </row>
    <row r="9" ht="18" customHeight="1" spans="1:20">
      <c r="A9" s="6"/>
      <c r="B9" s="6" t="s">
        <v>38</v>
      </c>
      <c r="C9" s="7"/>
      <c r="D9" s="8">
        <v>10</v>
      </c>
      <c r="E9" s="7"/>
      <c r="F9" s="6"/>
      <c r="G9" s="6"/>
      <c r="H9" s="6"/>
      <c r="I9" s="6"/>
      <c r="J9" s="6"/>
      <c r="K9" s="6"/>
      <c r="L9" s="6"/>
      <c r="M9" s="6"/>
      <c r="N9" s="18">
        <v>7</v>
      </c>
      <c r="O9" s="19"/>
      <c r="P9" s="20" t="s">
        <v>39</v>
      </c>
      <c r="Q9" s="20" t="s">
        <v>37</v>
      </c>
      <c r="R9" s="20">
        <v>8</v>
      </c>
      <c r="S9" s="4"/>
      <c r="T9" s="4"/>
    </row>
    <row r="10" ht="18" customHeight="1" spans="1:26">
      <c r="A10" s="14" t="s">
        <v>40</v>
      </c>
      <c r="B10" s="14"/>
      <c r="C10" s="12">
        <v>50</v>
      </c>
      <c r="D10" s="12">
        <v>62</v>
      </c>
      <c r="E10" s="12"/>
      <c r="F10" s="13"/>
      <c r="G10" s="13"/>
      <c r="H10" s="13"/>
      <c r="I10" s="13"/>
      <c r="J10" s="13">
        <v>1100</v>
      </c>
      <c r="K10" s="13"/>
      <c r="L10" s="13"/>
      <c r="M10" s="13"/>
      <c r="N10" s="18">
        <v>8</v>
      </c>
      <c r="O10" s="19"/>
      <c r="P10" s="20" t="s">
        <v>41</v>
      </c>
      <c r="Q10" s="20" t="s">
        <v>42</v>
      </c>
      <c r="R10" s="20">
        <v>2.5</v>
      </c>
      <c r="S10" s="4">
        <f>I21</f>
        <v>680</v>
      </c>
      <c r="T10" s="4">
        <f t="shared" si="0"/>
        <v>1700</v>
      </c>
      <c r="Z10" s="1" t="e">
        <f>#REF!*2</f>
        <v>#REF!</v>
      </c>
    </row>
    <row r="11" ht="18" customHeight="1" spans="1:26">
      <c r="A11" s="6" t="s">
        <v>43</v>
      </c>
      <c r="B11" s="6" t="s">
        <v>35</v>
      </c>
      <c r="C11" s="7"/>
      <c r="D11" s="8">
        <v>1</v>
      </c>
      <c r="E11" s="7"/>
      <c r="F11" s="6"/>
      <c r="G11" s="6"/>
      <c r="H11" s="6"/>
      <c r="I11" s="6"/>
      <c r="J11" s="6"/>
      <c r="K11" s="6"/>
      <c r="L11" s="6"/>
      <c r="M11" s="6"/>
      <c r="N11" s="18">
        <v>9</v>
      </c>
      <c r="O11" s="19"/>
      <c r="P11" s="20" t="s">
        <v>44</v>
      </c>
      <c r="Q11" s="20" t="s">
        <v>42</v>
      </c>
      <c r="R11" s="20">
        <v>3</v>
      </c>
      <c r="S11" s="4">
        <f>J21</f>
        <v>2500</v>
      </c>
      <c r="T11" s="4">
        <f t="shared" si="0"/>
        <v>7500</v>
      </c>
      <c r="Z11" s="1" t="e">
        <f>SUM(Z2:Z10)</f>
        <v>#REF!</v>
      </c>
    </row>
    <row r="12" ht="18" customHeight="1" spans="1:20">
      <c r="A12" s="14" t="s">
        <v>45</v>
      </c>
      <c r="B12" s="14" t="s">
        <v>28</v>
      </c>
      <c r="C12" s="11"/>
      <c r="D12" s="12">
        <v>28</v>
      </c>
      <c r="E12" s="12"/>
      <c r="F12" s="13"/>
      <c r="G12" s="13"/>
      <c r="H12" s="13"/>
      <c r="I12" s="13"/>
      <c r="J12" s="13"/>
      <c r="K12" s="13"/>
      <c r="L12" s="13">
        <v>40</v>
      </c>
      <c r="M12" s="13"/>
      <c r="N12" s="18">
        <v>10</v>
      </c>
      <c r="O12" s="19"/>
      <c r="P12" s="20" t="s">
        <v>46</v>
      </c>
      <c r="Q12" s="20" t="s">
        <v>42</v>
      </c>
      <c r="R12" s="20">
        <v>20</v>
      </c>
      <c r="S12" s="4"/>
      <c r="T12" s="4"/>
    </row>
    <row r="13" ht="18" customHeight="1" spans="1:20">
      <c r="A13" s="6" t="s">
        <v>47</v>
      </c>
      <c r="B13" s="6"/>
      <c r="C13" s="7"/>
      <c r="D13" s="8">
        <v>5</v>
      </c>
      <c r="E13" s="8"/>
      <c r="F13" s="9"/>
      <c r="G13" s="9"/>
      <c r="H13" s="9"/>
      <c r="I13" s="9"/>
      <c r="J13" s="9"/>
      <c r="K13" s="9"/>
      <c r="L13" s="9"/>
      <c r="M13" s="9">
        <v>16</v>
      </c>
      <c r="N13" s="18">
        <v>11</v>
      </c>
      <c r="O13" s="19"/>
      <c r="P13" s="20" t="s">
        <v>48</v>
      </c>
      <c r="Q13" s="20" t="s">
        <v>42</v>
      </c>
      <c r="R13" s="20">
        <v>30</v>
      </c>
      <c r="S13" s="4">
        <f>E21</f>
        <v>3</v>
      </c>
      <c r="T13" s="4">
        <f>R13*S13</f>
        <v>90</v>
      </c>
    </row>
    <row r="14" ht="18" customHeight="1" spans="1:20">
      <c r="A14" s="14" t="s">
        <v>49</v>
      </c>
      <c r="B14" s="14"/>
      <c r="C14" s="11"/>
      <c r="D14" s="12">
        <v>6</v>
      </c>
      <c r="E14" s="12"/>
      <c r="F14" s="13"/>
      <c r="G14" s="13"/>
      <c r="H14" s="13"/>
      <c r="I14" s="13"/>
      <c r="J14" s="13">
        <v>300</v>
      </c>
      <c r="K14" s="13"/>
      <c r="L14" s="13">
        <v>12</v>
      </c>
      <c r="M14" s="14"/>
      <c r="N14" s="18">
        <v>12</v>
      </c>
      <c r="O14" s="19"/>
      <c r="P14" s="20" t="s">
        <v>50</v>
      </c>
      <c r="Q14" s="20" t="s">
        <v>42</v>
      </c>
      <c r="R14" s="20">
        <v>86</v>
      </c>
      <c r="S14" s="4">
        <f>D21</f>
        <v>381</v>
      </c>
      <c r="T14" s="4">
        <f>R14*S14</f>
        <v>32766</v>
      </c>
    </row>
    <row r="15" ht="18" customHeight="1" spans="1:20">
      <c r="A15" s="6" t="s">
        <v>51</v>
      </c>
      <c r="B15" s="6" t="s">
        <v>22</v>
      </c>
      <c r="C15" s="7"/>
      <c r="D15" s="8">
        <v>25</v>
      </c>
      <c r="E15" s="8"/>
      <c r="F15" s="9"/>
      <c r="G15" s="9"/>
      <c r="H15" s="9"/>
      <c r="I15" s="9"/>
      <c r="J15" s="9"/>
      <c r="K15" s="9"/>
      <c r="L15" s="9">
        <v>40</v>
      </c>
      <c r="M15" s="9"/>
      <c r="N15" s="18">
        <v>13</v>
      </c>
      <c r="O15" s="19"/>
      <c r="P15" s="20" t="s">
        <v>52</v>
      </c>
      <c r="Q15" s="20" t="s">
        <v>42</v>
      </c>
      <c r="R15" s="20">
        <v>108</v>
      </c>
      <c r="S15" s="4"/>
      <c r="T15" s="4"/>
    </row>
    <row r="16" ht="18" customHeight="1" spans="1:20">
      <c r="A16" s="14" t="s">
        <v>53</v>
      </c>
      <c r="B16" s="14" t="s">
        <v>35</v>
      </c>
      <c r="C16" s="11"/>
      <c r="D16" s="12">
        <v>57</v>
      </c>
      <c r="E16" s="12"/>
      <c r="F16" s="13"/>
      <c r="G16" s="13"/>
      <c r="H16" s="13"/>
      <c r="I16" s="13"/>
      <c r="J16" s="13"/>
      <c r="K16" s="13"/>
      <c r="L16" s="13"/>
      <c r="M16" s="13">
        <v>304</v>
      </c>
      <c r="N16" s="18">
        <v>14</v>
      </c>
      <c r="O16" s="19"/>
      <c r="P16" s="20" t="s">
        <v>54</v>
      </c>
      <c r="Q16" s="20" t="s">
        <v>55</v>
      </c>
      <c r="R16" s="20">
        <v>100</v>
      </c>
      <c r="S16" s="4"/>
      <c r="T16" s="4"/>
    </row>
    <row r="17" ht="18" customHeight="1" spans="1:20">
      <c r="A17" s="6" t="s">
        <v>56</v>
      </c>
      <c r="B17" s="6" t="s">
        <v>57</v>
      </c>
      <c r="C17" s="7"/>
      <c r="D17" s="8">
        <v>15</v>
      </c>
      <c r="E17" s="8"/>
      <c r="F17" s="9"/>
      <c r="G17" s="9"/>
      <c r="H17" s="9"/>
      <c r="I17" s="9"/>
      <c r="J17" s="9"/>
      <c r="K17" s="9"/>
      <c r="L17" s="9">
        <v>20</v>
      </c>
      <c r="M17" s="9"/>
      <c r="N17" s="18">
        <v>15</v>
      </c>
      <c r="P17" s="21" t="s">
        <v>58</v>
      </c>
      <c r="Q17" s="21"/>
      <c r="R17" s="21"/>
      <c r="T17" s="1">
        <f>SUM(T2:T16)</f>
        <v>47368.5</v>
      </c>
    </row>
    <row r="18" ht="18" customHeight="1" spans="1:20">
      <c r="A18" s="14" t="s">
        <v>59</v>
      </c>
      <c r="B18" s="14" t="s">
        <v>60</v>
      </c>
      <c r="C18" s="11"/>
      <c r="D18" s="12">
        <v>22</v>
      </c>
      <c r="E18" s="12"/>
      <c r="F18" s="13"/>
      <c r="G18" s="13"/>
      <c r="H18" s="13"/>
      <c r="I18" s="13">
        <v>400</v>
      </c>
      <c r="J18" s="13"/>
      <c r="K18" s="13"/>
      <c r="L18" s="13"/>
      <c r="M18" s="13">
        <v>19</v>
      </c>
      <c r="N18" s="18">
        <v>16</v>
      </c>
      <c r="P18" s="1" t="s">
        <v>61</v>
      </c>
      <c r="Q18" s="1"/>
      <c r="T18" s="1">
        <v>1800</v>
      </c>
    </row>
    <row r="19" ht="18" customHeight="1" spans="1:20">
      <c r="A19" s="14"/>
      <c r="B19" s="14"/>
      <c r="C19" s="7"/>
      <c r="D19" s="8">
        <v>7</v>
      </c>
      <c r="E19" s="7"/>
      <c r="F19" s="6"/>
      <c r="G19" s="6"/>
      <c r="H19" s="6"/>
      <c r="I19" s="6"/>
      <c r="J19" s="6"/>
      <c r="K19" s="6"/>
      <c r="L19" s="6"/>
      <c r="M19" s="6"/>
      <c r="N19" s="18">
        <v>18</v>
      </c>
      <c r="P19" s="1" t="s">
        <v>62</v>
      </c>
      <c r="T19" s="1">
        <f>T17-T18</f>
        <v>45568.5</v>
      </c>
    </row>
    <row r="20" ht="18" customHeight="1" spans="1:14">
      <c r="A20" s="14"/>
      <c r="B20" s="14"/>
      <c r="C20" s="11"/>
      <c r="D20" s="11"/>
      <c r="E20" s="11"/>
      <c r="F20" s="14"/>
      <c r="G20" s="14"/>
      <c r="H20" s="14"/>
      <c r="I20" s="14"/>
      <c r="J20" s="14"/>
      <c r="K20" s="14"/>
      <c r="L20" s="14"/>
      <c r="M20" s="14"/>
      <c r="N20" s="18"/>
    </row>
    <row r="21" ht="18" customHeight="1" spans="1:14">
      <c r="A21" s="4" t="s">
        <v>63</v>
      </c>
      <c r="B21" s="4"/>
      <c r="C21" s="5">
        <f>SUM(C2:C20)</f>
        <v>152</v>
      </c>
      <c r="D21" s="5">
        <f>SUM(D2:D20)</f>
        <v>381</v>
      </c>
      <c r="E21" s="5">
        <f>SUM(E2:E20)</f>
        <v>3</v>
      </c>
      <c r="F21" s="4"/>
      <c r="G21" s="4"/>
      <c r="H21" s="4"/>
      <c r="I21" s="5">
        <f>SUM(I2:I20)</f>
        <v>680</v>
      </c>
      <c r="J21" s="5">
        <f>SUM(J2:J20)</f>
        <v>2500</v>
      </c>
      <c r="K21" s="4"/>
      <c r="L21" s="5">
        <f>SUM(L2:L20)</f>
        <v>480</v>
      </c>
      <c r="M21" s="5">
        <f>SUM(M2:M20)</f>
        <v>429</v>
      </c>
      <c r="N21" s="18"/>
    </row>
    <row r="22" ht="31" customHeight="1"/>
    <row r="23" ht="31" customHeight="1"/>
  </sheetData>
  <mergeCells count="5">
    <mergeCell ref="A2:A3"/>
    <mergeCell ref="A4:A5"/>
    <mergeCell ref="A8:A9"/>
    <mergeCell ref="A18:A19"/>
    <mergeCell ref="B18:B19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Pan中群</cp:lastModifiedBy>
  <dcterms:created xsi:type="dcterms:W3CDTF">2020-12-06T10:27:00Z</dcterms:created>
  <dcterms:modified xsi:type="dcterms:W3CDTF">2022-01-27T07:02:53Z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8FB648EFF6D443B39A8145C2AB7DA00A</vt:lpwstr>
  </property>
</Properties>
</file>