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450"/>
  </bookViews>
  <sheets>
    <sheet name="明细" sheetId="1" r:id="rId1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11"/>
  <c r="K12"/>
  <c r="I4"/>
  <c r="I5"/>
  <c r="K3"/>
  <c r="K2"/>
  <c r="I7"/>
  <c r="I6"/>
  <c r="F13"/>
  <c r="E13"/>
  <c r="D13"/>
  <c r="C13"/>
  <c r="B13"/>
  <c r="B12"/>
  <c r="F11"/>
  <c r="B11"/>
  <c r="F10"/>
  <c r="B9"/>
  <c r="F8"/>
  <c r="B8"/>
  <c r="F7"/>
  <c r="B7"/>
  <c r="F5"/>
  <c r="B5"/>
  <c r="B4"/>
  <c r="F3"/>
  <c r="B3"/>
  <c r="F2"/>
  <c r="C2"/>
  <c r="B2"/>
  <c r="K13" l="1"/>
  <c r="K15" s="1"/>
</calcChain>
</file>

<file path=xl/comments1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 5
汇聚 1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to宿舍  12
to壁挂  12+12+12+12+12
车间壁挂  12+12+12+12+12
主纤  12</t>
        </r>
      </text>
    </comment>
    <comment ref="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 2
汇聚 1</t>
        </r>
      </text>
    </comment>
    <comment ref="F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主纤   12
to壁挂  12+12
车间壁挂  12+12</t>
        </r>
      </text>
    </commen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 4</t>
        </r>
      </text>
    </comment>
    <comment ref="F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  12+12+12+12</t>
        </r>
      </text>
    </comment>
    <comment ref="E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 4
汇聚 1</t>
        </r>
      </text>
    </commen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主纤    12
to壁挂  12+12+12+12
车间壁挂  12+12+12+12</t>
        </r>
      </text>
    </comment>
    <comment ref="E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 3
汇聚 1</t>
        </r>
      </text>
    </comment>
    <comment ref="F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壁挂机柜   3*12
汇聚机柜   48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1# 1+2
3# 2
4# 2</t>
        </r>
      </text>
    </comment>
    <comment ref="E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3#  1
4#  1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to3-1# 12
to食堂 12
to2#  12
to3#  12
to4#  12
to3-3#  12
3#    12
4#    12</t>
        </r>
      </text>
    </comment>
    <comment ref="E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壁挂 1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to宿舍 12</t>
        </r>
      </text>
    </comment>
    <comment ref="F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to3-1#    12
to3-2#    12
to3-4#    12
to车间壁挂  12+12+12+12
to1#宿舍   12
to2#      12
to东大门   12
to食堂    12</t>
        </r>
      </text>
    </comment>
  </commentList>
</comments>
</file>

<file path=xl/sharedStrings.xml><?xml version="1.0" encoding="utf-8"?>
<sst xmlns="http://schemas.openxmlformats.org/spreadsheetml/2006/main" count="37" uniqueCount="33">
  <si>
    <t>网络布线</t>
  </si>
  <si>
    <t>AP安装</t>
  </si>
  <si>
    <t>AP拆卸</t>
  </si>
  <si>
    <t>机柜安装</t>
  </si>
  <si>
    <t>光纤熔接</t>
  </si>
  <si>
    <t>名称</t>
  </si>
  <si>
    <t>规格</t>
  </si>
  <si>
    <t>数量</t>
  </si>
  <si>
    <t>3-1#厂房</t>
  </si>
  <si>
    <t>3-2#厂房</t>
  </si>
  <si>
    <t>光纤</t>
  </si>
  <si>
    <t>3-3#厂房</t>
  </si>
  <si>
    <t>布线点位总计</t>
  </si>
  <si>
    <t>3-4#厂房</t>
  </si>
  <si>
    <t>1#厂房</t>
  </si>
  <si>
    <t>2#厂房
动力站</t>
  </si>
  <si>
    <t>宿舍</t>
  </si>
  <si>
    <t>电源线</t>
  </si>
  <si>
    <t>食堂</t>
  </si>
  <si>
    <t>3-3#主机房</t>
  </si>
  <si>
    <t>线管</t>
  </si>
  <si>
    <t>招聘中心</t>
  </si>
  <si>
    <t>网络机房</t>
  </si>
  <si>
    <t>东大门</t>
  </si>
  <si>
    <t>监控机房</t>
  </si>
  <si>
    <t>总计</t>
  </si>
  <si>
    <t>桥架</t>
    <phoneticPr fontId="3" type="noConversion"/>
  </si>
  <si>
    <t>100*100含弯头</t>
    <phoneticPr fontId="3" type="noConversion"/>
  </si>
  <si>
    <t>单价</t>
    <phoneticPr fontId="3" type="noConversion"/>
  </si>
  <si>
    <t>金额</t>
    <phoneticPr fontId="3" type="noConversion"/>
  </si>
  <si>
    <t>小计</t>
    <phoneticPr fontId="3" type="noConversion"/>
  </si>
  <si>
    <t>油补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</si>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</sst>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58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40D08"/>
      <color rgb="FF07E7EE"/>
      <color rgb="FF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pane ySplit="1" topLeftCell="A8" activePane="bottomLeft" state="frozen"/>
      <selection pane="bottomLeft" activeCell="L14" sqref="L14"/>
    </sheetView>
  </sheetViews>
  <sheetFormatPr defaultColWidth="8.875" defaultRowHeight="13.5"/>
  <cols>
    <col min="1" max="2" width="11.25" style="1" customWidth="1"/>
    <col min="3" max="4" width="8.875" style="1"/>
    <col min="5" max="5" width="11.5" style="1" customWidth="1"/>
    <col min="6" max="6" width="10.75" style="1" customWidth="1"/>
    <col min="7" max="7" width="15.125" style="1" customWidth="1"/>
    <col min="8" max="8" width="8.875" style="1"/>
    <col min="9" max="9" width="10.25" style="1" customWidth="1"/>
    <col min="10" max="16384" width="8.875" style="1"/>
  </cols>
  <sheetData>
    <row r="1" spans="1:11" ht="36" customHeigh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28</v>
      </c>
      <c r="K1" s="1" t="s">
        <v>29</v>
      </c>
    </row>
    <row r="2" spans="1:11" ht="30.95" customHeight="1">
      <c r="A2" s="3" t="s">
        <v>8</v>
      </c>
      <c r="B2" s="4">
        <f>76+41+23+46+14</f>
        <v>200</v>
      </c>
      <c r="C2" s="3">
        <f>15+1+5+6</f>
        <v>27</v>
      </c>
      <c r="D2" s="3"/>
      <c r="E2" s="3">
        <v>6</v>
      </c>
      <c r="F2" s="3">
        <f>12+60+60+12</f>
        <v>144</v>
      </c>
      <c r="G2" s="1" t="s">
        <v>26</v>
      </c>
      <c r="H2" s="1" t="s">
        <v>27</v>
      </c>
      <c r="I2" s="1">
        <v>2100</v>
      </c>
      <c r="J2" s="1">
        <v>20</v>
      </c>
      <c r="K2" s="1">
        <f>SUM(J2*I2)</f>
        <v>42000</v>
      </c>
    </row>
    <row r="3" spans="1:11" ht="30.95" customHeight="1">
      <c r="A3" s="5" t="s">
        <v>9</v>
      </c>
      <c r="B3" s="6">
        <f>62+16</f>
        <v>78</v>
      </c>
      <c r="C3" s="7">
        <v>6</v>
      </c>
      <c r="D3" s="7"/>
      <c r="E3" s="7">
        <v>3</v>
      </c>
      <c r="F3" s="7">
        <f>12+24+24</f>
        <v>60</v>
      </c>
      <c r="G3" s="1" t="s">
        <v>10</v>
      </c>
      <c r="I3" s="1">
        <v>9800</v>
      </c>
      <c r="J3" s="1">
        <v>2</v>
      </c>
      <c r="K3" s="1">
        <f t="shared" ref="K3:K12" si="0">SUM(J3*I3)</f>
        <v>19600</v>
      </c>
    </row>
    <row r="4" spans="1:11" ht="30.95" customHeight="1">
      <c r="A4" s="3" t="s">
        <v>11</v>
      </c>
      <c r="B4" s="4">
        <f>18+56+10+40</f>
        <v>124</v>
      </c>
      <c r="C4" s="3">
        <v>5</v>
      </c>
      <c r="D4" s="3"/>
      <c r="E4" s="3">
        <v>4</v>
      </c>
      <c r="F4" s="3">
        <v>48</v>
      </c>
      <c r="G4" s="1" t="s">
        <v>12</v>
      </c>
      <c r="I4" s="1">
        <f>SUM(B13)</f>
        <v>552</v>
      </c>
      <c r="J4" s="1">
        <v>80</v>
      </c>
      <c r="K4" s="1">
        <f t="shared" si="0"/>
        <v>44160</v>
      </c>
    </row>
    <row r="5" spans="1:11" ht="30.95" customHeight="1">
      <c r="A5" s="5" t="s">
        <v>13</v>
      </c>
      <c r="B5" s="6">
        <f>14+29+23+18</f>
        <v>84</v>
      </c>
      <c r="C5" s="7"/>
      <c r="D5" s="7"/>
      <c r="E5" s="7">
        <v>5</v>
      </c>
      <c r="F5" s="7">
        <f>12+48+48</f>
        <v>108</v>
      </c>
      <c r="G5" s="1" t="s">
        <v>3</v>
      </c>
      <c r="I5" s="1">
        <f>SUM(E13)</f>
        <v>26</v>
      </c>
      <c r="J5" s="1">
        <v>100</v>
      </c>
      <c r="K5" s="1">
        <f t="shared" si="0"/>
        <v>2600</v>
      </c>
    </row>
    <row r="6" spans="1:11" ht="30.95" customHeight="1">
      <c r="A6" s="3" t="s">
        <v>14</v>
      </c>
      <c r="B6" s="4"/>
      <c r="C6" s="3"/>
      <c r="D6" s="3"/>
      <c r="E6" s="3"/>
      <c r="F6" s="3"/>
      <c r="G6" s="1" t="s">
        <v>1</v>
      </c>
      <c r="I6" s="1">
        <f>C13</f>
        <v>42</v>
      </c>
      <c r="J6" s="1">
        <v>200</v>
      </c>
      <c r="K6" s="1">
        <f t="shared" si="0"/>
        <v>8400</v>
      </c>
    </row>
    <row r="7" spans="1:11" ht="30.95" customHeight="1">
      <c r="A7" s="8" t="s">
        <v>15</v>
      </c>
      <c r="B7" s="9">
        <f>1+25+5</f>
        <v>31</v>
      </c>
      <c r="C7" s="7">
        <v>4</v>
      </c>
      <c r="D7" s="7"/>
      <c r="E7" s="7">
        <v>4</v>
      </c>
      <c r="F7" s="7">
        <f>12+12+12+48</f>
        <v>84</v>
      </c>
      <c r="G7" s="1" t="s">
        <v>4</v>
      </c>
      <c r="I7" s="1">
        <f>F13</f>
        <v>756</v>
      </c>
      <c r="J7" s="1">
        <v>8</v>
      </c>
      <c r="K7" s="1">
        <f t="shared" si="0"/>
        <v>6048</v>
      </c>
    </row>
    <row r="8" spans="1:11" ht="30.95" customHeight="1">
      <c r="A8" s="7" t="s">
        <v>16</v>
      </c>
      <c r="B8" s="6">
        <f>1+2+2+2</f>
        <v>7</v>
      </c>
      <c r="C8" s="7"/>
      <c r="D8" s="7"/>
      <c r="E8" s="7">
        <v>2</v>
      </c>
      <c r="F8" s="7">
        <f>12+12+48+12+12</f>
        <v>96</v>
      </c>
      <c r="G8" s="1" t="s">
        <v>17</v>
      </c>
      <c r="I8" s="1">
        <v>2450</v>
      </c>
      <c r="J8" s="1">
        <v>1.8</v>
      </c>
      <c r="K8" s="1">
        <f t="shared" si="0"/>
        <v>4410</v>
      </c>
    </row>
    <row r="9" spans="1:11" ht="30.95" customHeight="1">
      <c r="A9" s="7" t="s">
        <v>18</v>
      </c>
      <c r="B9" s="6">
        <f>2+2+13</f>
        <v>17</v>
      </c>
      <c r="C9" s="7"/>
      <c r="D9" s="7"/>
      <c r="E9" s="7">
        <v>1</v>
      </c>
      <c r="F9" s="7">
        <v>12</v>
      </c>
      <c r="G9" s="1" t="s">
        <v>2</v>
      </c>
      <c r="I9" s="1">
        <v>0</v>
      </c>
      <c r="J9" s="1">
        <v>200</v>
      </c>
      <c r="K9" s="1">
        <f t="shared" si="0"/>
        <v>0</v>
      </c>
    </row>
    <row r="10" spans="1:11" ht="30.95" customHeight="1">
      <c r="A10" s="7" t="s">
        <v>19</v>
      </c>
      <c r="B10" s="6"/>
      <c r="C10" s="7"/>
      <c r="D10" s="7"/>
      <c r="E10" s="7"/>
      <c r="F10" s="7">
        <f>12+12+12+48+12+12+12+12</f>
        <v>132</v>
      </c>
      <c r="G10" s="1" t="s">
        <v>20</v>
      </c>
      <c r="I10" s="1">
        <v>10472</v>
      </c>
      <c r="J10" s="1">
        <v>2</v>
      </c>
      <c r="K10" s="1">
        <f t="shared" si="0"/>
        <v>20944</v>
      </c>
    </row>
    <row r="11" spans="1:11" ht="30.95" customHeight="1">
      <c r="A11" s="7" t="s">
        <v>21</v>
      </c>
      <c r="B11" s="6">
        <f>2</f>
        <v>2</v>
      </c>
      <c r="C11" s="7"/>
      <c r="D11" s="7"/>
      <c r="E11" s="7"/>
      <c r="F11" s="7">
        <f>12+24+24</f>
        <v>60</v>
      </c>
      <c r="G11" s="1" t="s">
        <v>22</v>
      </c>
      <c r="I11" s="1">
        <v>1</v>
      </c>
      <c r="J11" s="1">
        <v>6000</v>
      </c>
      <c r="K11" s="1">
        <f t="shared" si="0"/>
        <v>6000</v>
      </c>
    </row>
    <row r="12" spans="1:11" ht="30.95" customHeight="1">
      <c r="A12" s="7" t="s">
        <v>23</v>
      </c>
      <c r="B12" s="6">
        <f>4+5</f>
        <v>9</v>
      </c>
      <c r="C12" s="7"/>
      <c r="D12" s="7"/>
      <c r="E12" s="7">
        <v>1</v>
      </c>
      <c r="F12" s="7">
        <v>12</v>
      </c>
      <c r="G12" s="1" t="s">
        <v>24</v>
      </c>
      <c r="I12" s="1">
        <v>2</v>
      </c>
      <c r="J12" s="1">
        <v>2500</v>
      </c>
      <c r="K12" s="1">
        <f t="shared" si="0"/>
        <v>5000</v>
      </c>
    </row>
    <row r="13" spans="1:11" ht="30.95" customHeight="1">
      <c r="A13" s="2" t="s">
        <v>25</v>
      </c>
      <c r="B13" s="2">
        <f>SUM(B2:B12)</f>
        <v>552</v>
      </c>
      <c r="C13" s="2">
        <f>SUM(C2:C12)</f>
        <v>42</v>
      </c>
      <c r="D13" s="2">
        <f>SUM(D2:D12)</f>
        <v>0</v>
      </c>
      <c r="E13" s="2">
        <f>SUM(E2:E12)</f>
        <v>26</v>
      </c>
      <c r="F13" s="2">
        <f>SUM(F2:F12)</f>
        <v>756</v>
      </c>
      <c r="G13" s="10" t="s">
        <v>30</v>
      </c>
      <c r="K13" s="1">
        <f>SUM(K2:K12)</f>
        <v>159162</v>
      </c>
    </row>
    <row r="14" spans="1:11" ht="30.95" customHeight="1">
      <c r="J14" s="1" t="s">
        <v>31</v>
      </c>
      <c r="K14" s="1">
        <v>2838</v>
      </c>
    </row>
    <row r="15" spans="1:11" ht="30.95" customHeight="1">
      <c r="J15" s="1" t="s">
        <v>32</v>
      </c>
      <c r="K15" s="1">
        <f>SUM(K13:K14)</f>
        <v>162000</v>
      </c>
    </row>
  </sheetData>
  <phoneticPr fontId="3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2020-12-06T10:27:00Z</dcterms:created>
  <dcterms:modified xsi:type="dcterms:W3CDTF">2021-05-27T14:36:26Z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E11BDFB56C624D599D9B317A9236FAE4</vt:lpwstr>
  </property>
</Properties>
</file>