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供应商对账单导出20210401" sheetId="1" r:id="rId1"/>
    <sheet name="供应商对账单导出20210401明细" sheetId="2" r:id="rId2"/>
  </sheets>
  <definedNames>
    <definedName name="_xlnm._FilterDatabase" localSheetId="1" hidden="1">供应商对账单导出20210401明细!$A$1:$Y$93</definedName>
  </definedNames>
  <calcPr calcId="144525"/>
</workbook>
</file>

<file path=xl/sharedStrings.xml><?xml version="1.0" encoding="utf-8"?>
<sst xmlns="http://schemas.openxmlformats.org/spreadsheetml/2006/main" count="1943" uniqueCount="352">
  <si>
    <t>状态</t>
  </si>
  <si>
    <t>对账单号</t>
  </si>
  <si>
    <t>年度</t>
  </si>
  <si>
    <t>法人名称</t>
  </si>
  <si>
    <t>供应商</t>
  </si>
  <si>
    <t>供应商名称</t>
  </si>
  <si>
    <t>公司代码</t>
  </si>
  <si>
    <t>币别</t>
  </si>
  <si>
    <t>单价</t>
  </si>
  <si>
    <t>数量</t>
  </si>
  <si>
    <t>税金</t>
  </si>
  <si>
    <t>金额</t>
  </si>
  <si>
    <t>合计金额</t>
  </si>
  <si>
    <t>价差金额</t>
  </si>
  <si>
    <t>对账员</t>
  </si>
  <si>
    <t>确认</t>
  </si>
  <si>
    <t>5107966934</t>
  </si>
  <si>
    <t>2021</t>
  </si>
  <si>
    <t>深圳市比亚迪供应链管理有限公司</t>
  </si>
  <si>
    <t>136891</t>
  </si>
  <si>
    <t>深圳市福达通网络科技有限公司</t>
  </si>
  <si>
    <t>C000</t>
  </si>
  <si>
    <t>RMB</t>
  </si>
  <si>
    <t/>
  </si>
  <si>
    <t>谭燕君</t>
  </si>
  <si>
    <t>5107966936</t>
  </si>
  <si>
    <t>C100</t>
  </si>
  <si>
    <t>5107966937</t>
  </si>
  <si>
    <t>C110</t>
  </si>
  <si>
    <t>5107966938</t>
  </si>
  <si>
    <t>C140</t>
  </si>
  <si>
    <t>5107966939</t>
  </si>
  <si>
    <t>C150</t>
  </si>
  <si>
    <t>5107966940</t>
  </si>
  <si>
    <t>C160</t>
  </si>
  <si>
    <t>5107966941</t>
  </si>
  <si>
    <t>CSD0</t>
  </si>
  <si>
    <t>5107966942</t>
  </si>
  <si>
    <t>贵阳比亚迪实业有限公司</t>
  </si>
  <si>
    <t>GY20</t>
  </si>
  <si>
    <t>5107966943</t>
  </si>
  <si>
    <t>GYA0</t>
  </si>
  <si>
    <t>5107966944</t>
  </si>
  <si>
    <t>GYL0</t>
  </si>
  <si>
    <t>5107966945</t>
  </si>
  <si>
    <t>H020</t>
  </si>
  <si>
    <t>5107966946</t>
  </si>
  <si>
    <t>S001</t>
  </si>
  <si>
    <t>5107954731</t>
  </si>
  <si>
    <t>1000</t>
  </si>
  <si>
    <t>陈绘</t>
  </si>
  <si>
    <t>5107954732</t>
  </si>
  <si>
    <t>2000</t>
  </si>
  <si>
    <t>5107954733</t>
  </si>
  <si>
    <t>3000</t>
  </si>
  <si>
    <t>5107954734</t>
  </si>
  <si>
    <t>6101</t>
  </si>
  <si>
    <t>5107954735</t>
  </si>
  <si>
    <t>7000</t>
  </si>
  <si>
    <t>5107954736</t>
  </si>
  <si>
    <t>7001</t>
  </si>
  <si>
    <t>5107954737</t>
  </si>
  <si>
    <t>7020</t>
  </si>
  <si>
    <t>5107954738</t>
  </si>
  <si>
    <t>7050</t>
  </si>
  <si>
    <t>5107954739</t>
  </si>
  <si>
    <t>A100</t>
  </si>
  <si>
    <t>5107954740</t>
  </si>
  <si>
    <t>A110</t>
  </si>
  <si>
    <t>5107954741</t>
  </si>
  <si>
    <t>A150</t>
  </si>
  <si>
    <t>5107954742</t>
  </si>
  <si>
    <t>A170</t>
  </si>
  <si>
    <t>5107954743</t>
  </si>
  <si>
    <t>A200</t>
  </si>
  <si>
    <t>5107954745</t>
  </si>
  <si>
    <t>A980</t>
  </si>
  <si>
    <t>5107954746</t>
  </si>
  <si>
    <t>A990</t>
  </si>
  <si>
    <t>5107954747</t>
  </si>
  <si>
    <t>H016</t>
  </si>
  <si>
    <t>5107954748</t>
  </si>
  <si>
    <t>5107954749</t>
  </si>
  <si>
    <t>JODM</t>
  </si>
  <si>
    <t>5107954750</t>
  </si>
  <si>
    <t>KZ20</t>
  </si>
  <si>
    <t>5107954751</t>
  </si>
  <si>
    <t>SGJ0</t>
  </si>
  <si>
    <t>5107954752</t>
  </si>
  <si>
    <t>SWX0</t>
  </si>
  <si>
    <t>5107954753</t>
  </si>
  <si>
    <t>SWZ0</t>
  </si>
  <si>
    <t>项目</t>
  </si>
  <si>
    <t>工厂</t>
  </si>
  <si>
    <t>采购单号</t>
  </si>
  <si>
    <t>项</t>
  </si>
  <si>
    <t>物料</t>
  </si>
  <si>
    <t>规格</t>
  </si>
  <si>
    <t>收货日期</t>
  </si>
  <si>
    <t>收货数量</t>
  </si>
  <si>
    <t>退货数量</t>
  </si>
  <si>
    <t>需开票数量</t>
  </si>
  <si>
    <t>单位</t>
  </si>
  <si>
    <t>税率</t>
  </si>
  <si>
    <t>含税金额</t>
  </si>
  <si>
    <t>付款条件</t>
  </si>
  <si>
    <t>条件描述</t>
  </si>
  <si>
    <t>1</t>
  </si>
  <si>
    <t>5906280230</t>
  </si>
  <si>
    <t>10</t>
  </si>
  <si>
    <t>10445998-00</t>
  </si>
  <si>
    <t>厂牌卡_单面空白</t>
  </si>
  <si>
    <t>2021-03-22</t>
  </si>
  <si>
    <t>PCS</t>
  </si>
  <si>
    <t>0.13</t>
  </si>
  <si>
    <t>LL26</t>
  </si>
  <si>
    <t>到票月结30天,开6个月迪链</t>
  </si>
  <si>
    <t>2</t>
  </si>
  <si>
    <t>5906208821</t>
  </si>
  <si>
    <t>20</t>
  </si>
  <si>
    <t>2021-03-11</t>
  </si>
  <si>
    <t>3</t>
  </si>
  <si>
    <t>2021-03-05</t>
  </si>
  <si>
    <t>4</t>
  </si>
  <si>
    <t>5906186535</t>
  </si>
  <si>
    <t>12115224-00</t>
  </si>
  <si>
    <t>色带_TZe-631_黄底黑字_兄弟打标机</t>
  </si>
  <si>
    <t>2021-03-16</t>
  </si>
  <si>
    <t>5906346755</t>
  </si>
  <si>
    <t>RS485转以太网</t>
  </si>
  <si>
    <t>2021-03-23</t>
  </si>
  <si>
    <t>5906333487</t>
  </si>
  <si>
    <t>TI通讯盒EV2400</t>
  </si>
  <si>
    <t>2021-03-19</t>
  </si>
  <si>
    <t>5906256596</t>
  </si>
  <si>
    <t>10373932-00</t>
  </si>
  <si>
    <t>USB连接器_USB转RS232_9pin_黑色_M00000</t>
  </si>
  <si>
    <t>5906286376</t>
  </si>
  <si>
    <t>扫描枪_DS9808</t>
  </si>
  <si>
    <t>2021-03-07</t>
  </si>
  <si>
    <t>5906284576</t>
  </si>
  <si>
    <t>9针串口转RJ水晶头网线/水晶头转COM口9针</t>
  </si>
  <si>
    <t>2021-03-26</t>
  </si>
  <si>
    <t>5906261539</t>
  </si>
  <si>
    <t>移动智能终端PDA</t>
  </si>
  <si>
    <t>5906291248</t>
  </si>
  <si>
    <t>话中游H711R数字无线讲解器一对多蓝牙导游耳机讲解用耳麦同声传译导游器无线解说</t>
  </si>
  <si>
    <t>2021-03-09</t>
  </si>
  <si>
    <t>GE</t>
  </si>
  <si>
    <t>7011</t>
  </si>
  <si>
    <t>5906376008</t>
  </si>
  <si>
    <t>IWRISTI7-F安卓数据采集器工业PDA</t>
  </si>
  <si>
    <t>2021-03-29</t>
  </si>
  <si>
    <t>5906370538</t>
  </si>
  <si>
    <t>手持PDA(IWRSR-I7-F)</t>
  </si>
  <si>
    <t>TAI</t>
  </si>
  <si>
    <t>5906349424</t>
  </si>
  <si>
    <t>手持PDA型号：IWRSR-I7-F</t>
  </si>
  <si>
    <t>7006</t>
  </si>
  <si>
    <t>5906297506</t>
  </si>
  <si>
    <t>扫码枪_FS56N-1013L1</t>
  </si>
  <si>
    <t>2021-03-10</t>
  </si>
  <si>
    <t>5</t>
  </si>
  <si>
    <t>5906288787</t>
  </si>
  <si>
    <t>网线_超五类_非屏蔽_305m/car_TC5U004_灰色</t>
  </si>
  <si>
    <t>2021-03-04</t>
  </si>
  <si>
    <t>ROL</t>
  </si>
  <si>
    <t>6</t>
  </si>
  <si>
    <t>7</t>
  </si>
  <si>
    <t>5906251935</t>
  </si>
  <si>
    <t>触屏电容笔头_9.0-M5_布头</t>
  </si>
  <si>
    <t>8</t>
  </si>
  <si>
    <t>触屏电容笔头_118A-5.0-M5_布头</t>
  </si>
  <si>
    <t>9</t>
  </si>
  <si>
    <t>5906135273</t>
  </si>
  <si>
    <t>MP-1323　,USB-CVGAMultiportAdapterUSB-CVG</t>
  </si>
  <si>
    <t>2021-03-12</t>
  </si>
  <si>
    <t>1002</t>
  </si>
  <si>
    <t>5906280231</t>
  </si>
  <si>
    <t>5906203647</t>
  </si>
  <si>
    <t>5906324776</t>
  </si>
  <si>
    <t>通断模块_CT-9809含转接板</t>
  </si>
  <si>
    <t>5906333471</t>
  </si>
  <si>
    <t>11219089-00</t>
  </si>
  <si>
    <t>CAN盒_CANalyst-II</t>
  </si>
  <si>
    <t>5906237847</t>
  </si>
  <si>
    <t>佳能LP-E19电池</t>
  </si>
  <si>
    <t>2021-03-17</t>
  </si>
  <si>
    <t>A111</t>
  </si>
  <si>
    <t>5906261540</t>
  </si>
  <si>
    <t>委外-条码打印机维修-GT810T</t>
  </si>
  <si>
    <t>A155</t>
  </si>
  <si>
    <t>5906352440</t>
  </si>
  <si>
    <t>烧录器WizPro200-BYD</t>
  </si>
  <si>
    <t>5906291256</t>
  </si>
  <si>
    <t>5906291273</t>
  </si>
  <si>
    <t>戴尔LatitudeE5450键盘</t>
  </si>
  <si>
    <t>2021-03-27</t>
  </si>
  <si>
    <t>A173</t>
  </si>
  <si>
    <t>5906269814</t>
  </si>
  <si>
    <t>打标机配件_控制箱_GFABXCB01</t>
  </si>
  <si>
    <t>2021-03-13</t>
  </si>
  <si>
    <t>A175</t>
  </si>
  <si>
    <t>5906202808</t>
  </si>
  <si>
    <t>台式设计电脑OptiPlex3020-硬盘</t>
  </si>
  <si>
    <t>2021-03-03</t>
  </si>
  <si>
    <t>5906329090</t>
  </si>
  <si>
    <t>11998026-00</t>
  </si>
  <si>
    <t>水晶头_RJ-45_8芯_百兆</t>
  </si>
  <si>
    <t>5906333489</t>
  </si>
  <si>
    <t>宝利通电源适配器_SoundStation2</t>
  </si>
  <si>
    <t>SET</t>
  </si>
  <si>
    <t>5906335289</t>
  </si>
  <si>
    <t>12212497-00</t>
  </si>
  <si>
    <t>碳带_E205_300m×110mm_混合基_RoHS_M00000</t>
  </si>
  <si>
    <t>5906291583</t>
  </si>
  <si>
    <t>IntermecPD43条码打印机</t>
  </si>
  <si>
    <t>5906263704</t>
  </si>
  <si>
    <t>H018</t>
  </si>
  <si>
    <t>5906329083</t>
  </si>
  <si>
    <t>12815457-00</t>
  </si>
  <si>
    <t>鼠标_5键_防水_有线_黑色_M00000</t>
  </si>
  <si>
    <t>2021-03-24</t>
  </si>
  <si>
    <t>H019</t>
  </si>
  <si>
    <t>5906300907</t>
  </si>
  <si>
    <t>11132215-00</t>
  </si>
  <si>
    <t>数据采集卡_PCI-7230</t>
  </si>
  <si>
    <t>5906297509</t>
  </si>
  <si>
    <t>研华工控机箱IPC-510/主板AIMB-701G2/CPU I7-2600/内</t>
  </si>
  <si>
    <t>2021-03-06</t>
  </si>
  <si>
    <t>5906291998</t>
  </si>
  <si>
    <t>5906291584</t>
  </si>
  <si>
    <t>5906266014</t>
  </si>
  <si>
    <t>5906152451</t>
  </si>
  <si>
    <t>网口卡_斑马打印机ZT230_300dpi</t>
  </si>
  <si>
    <t>HZ21</t>
  </si>
  <si>
    <t>5906309866</t>
  </si>
  <si>
    <t>13055124-00</t>
  </si>
  <si>
    <t>数据采集卡_CF转PCMCIA适配器</t>
  </si>
  <si>
    <t>J001</t>
  </si>
  <si>
    <t>5906346740</t>
  </si>
  <si>
    <t>惠普HP955XL墨盒</t>
  </si>
  <si>
    <t>5906342578</t>
  </si>
  <si>
    <t>10822461-00</t>
  </si>
  <si>
    <t>扫描枪电池_手持无线SYMBOL-LS4278</t>
  </si>
  <si>
    <t>5906285058</t>
  </si>
  <si>
    <t>联想设计性台式机，E5-1650.32GB.256GB.SSD+2TB主板损坏</t>
  </si>
  <si>
    <t>5906254901</t>
  </si>
  <si>
    <t>DS6878扫描枪电池</t>
  </si>
  <si>
    <t>2021-03-01</t>
  </si>
  <si>
    <t>5906244463</t>
  </si>
  <si>
    <t>12047560-00</t>
  </si>
  <si>
    <t>碳带_E27_90m×110mm_树脂基_RoHS_M00000</t>
  </si>
  <si>
    <t>2021-03-18</t>
  </si>
  <si>
    <t>5906242800</t>
  </si>
  <si>
    <t>2021-03-08</t>
  </si>
  <si>
    <t>30</t>
  </si>
  <si>
    <t>5906208081</t>
  </si>
  <si>
    <t>加工中心配件_CF卡套_FNAUC-1371041039-20</t>
  </si>
  <si>
    <t>5906202828</t>
  </si>
  <si>
    <t>主板_DELL工作站图形中端</t>
  </si>
  <si>
    <t>5906202824</t>
  </si>
  <si>
    <t>电源_DELL工作站图形中端</t>
  </si>
  <si>
    <t>SWX3</t>
  </si>
  <si>
    <t>5906329074</t>
  </si>
  <si>
    <t>12071684-00</t>
  </si>
  <si>
    <t>对讲机_DA-237_50m</t>
  </si>
  <si>
    <t>5905848855</t>
  </si>
  <si>
    <t>5905669811</t>
  </si>
  <si>
    <t>10246296-00</t>
  </si>
  <si>
    <r>
      <t>碳带</t>
    </r>
    <r>
      <rPr>
        <sz val="10"/>
        <rFont val="arial"/>
        <charset val="134"/>
      </rPr>
      <t>_D110C_45mm×300m</t>
    </r>
  </si>
  <si>
    <t>2021-03-25</t>
  </si>
  <si>
    <t>碳带_D110C_45mm×300m</t>
  </si>
  <si>
    <t>5906275221</t>
  </si>
  <si>
    <t>12882927-00</t>
  </si>
  <si>
    <r>
      <t>网线</t>
    </r>
    <r>
      <rPr>
        <sz val="10"/>
        <rFont val="arial"/>
        <charset val="134"/>
      </rPr>
      <t>_</t>
    </r>
    <r>
      <rPr>
        <sz val="10"/>
        <rFont val="宋体"/>
        <charset val="134"/>
      </rPr>
      <t>超五类</t>
    </r>
    <r>
      <rPr>
        <sz val="10"/>
        <rFont val="arial"/>
        <charset val="134"/>
      </rPr>
      <t>_</t>
    </r>
    <r>
      <rPr>
        <sz val="10"/>
        <rFont val="宋体"/>
        <charset val="134"/>
      </rPr>
      <t>非屏蔽</t>
    </r>
    <r>
      <rPr>
        <sz val="10"/>
        <rFont val="arial"/>
        <charset val="134"/>
      </rPr>
      <t>_305m/car_LH-QG-U5E-G_</t>
    </r>
    <r>
      <rPr>
        <sz val="10"/>
        <rFont val="宋体"/>
        <charset val="134"/>
      </rPr>
      <t>灰色</t>
    </r>
  </si>
  <si>
    <t>KAR</t>
  </si>
  <si>
    <t>C116</t>
  </si>
  <si>
    <t>5906200731</t>
  </si>
  <si>
    <t>11969282-00</t>
  </si>
  <si>
    <r>
      <t>碳带</t>
    </r>
    <r>
      <rPr>
        <sz val="10"/>
        <rFont val="arial"/>
        <charset val="134"/>
      </rPr>
      <t>_B110CR_300m×90mm_</t>
    </r>
    <r>
      <rPr>
        <sz val="10"/>
        <rFont val="宋体"/>
        <charset val="134"/>
      </rPr>
      <t>树脂</t>
    </r>
    <r>
      <rPr>
        <sz val="10"/>
        <rFont val="arial"/>
        <charset val="134"/>
      </rPr>
      <t>_M00000</t>
    </r>
  </si>
  <si>
    <t>C142</t>
  </si>
  <si>
    <t>5906281891</t>
  </si>
  <si>
    <r>
      <t>爱普生平推针式打印机</t>
    </r>
    <r>
      <rPr>
        <sz val="10"/>
        <rFont val="arial"/>
        <charset val="134"/>
      </rPr>
      <t>LQ-690K</t>
    </r>
  </si>
  <si>
    <t>C151</t>
  </si>
  <si>
    <t>5906257461</t>
  </si>
  <si>
    <t>13245112-00</t>
  </si>
  <si>
    <t>条码打印机_WH-E32_300点</t>
  </si>
  <si>
    <t>C165</t>
  </si>
  <si>
    <t>5906329634</t>
  </si>
  <si>
    <t>10860853-00</t>
  </si>
  <si>
    <t>色带芯_LQ690K_黑色_原装</t>
  </si>
  <si>
    <t>C166</t>
  </si>
  <si>
    <t>5906282940</t>
  </si>
  <si>
    <t>13284444-00</t>
  </si>
  <si>
    <t>喷墨打印机_TS308</t>
  </si>
  <si>
    <t>2021-03-02</t>
  </si>
  <si>
    <t>5906339126</t>
  </si>
  <si>
    <t>12500181-00</t>
  </si>
  <si>
    <t>网线_超六类_非屏蔽UTP_305m/car_CAT6e_黄色</t>
  </si>
  <si>
    <t>2021-03-31</t>
  </si>
  <si>
    <t>M</t>
  </si>
  <si>
    <t>5906316607</t>
  </si>
  <si>
    <t>12531246-00</t>
  </si>
  <si>
    <t>网络机柜_WCE_户内_9U_钢化玻璃_灰色</t>
  </si>
  <si>
    <t>5906298330</t>
  </si>
  <si>
    <t>5906282925</t>
  </si>
  <si>
    <r>
      <t>零星采购</t>
    </r>
    <r>
      <rPr>
        <sz val="10"/>
        <rFont val="arial"/>
        <charset val="134"/>
      </rPr>
      <t>_</t>
    </r>
    <r>
      <rPr>
        <sz val="10"/>
        <rFont val="宋体"/>
        <charset val="134"/>
      </rPr>
      <t>极小型数字条码读取器</t>
    </r>
    <r>
      <rPr>
        <sz val="10"/>
        <rFont val="arial"/>
        <charset val="134"/>
      </rPr>
      <t>BL-1301KEYENCE</t>
    </r>
  </si>
  <si>
    <t>5906281650</t>
  </si>
  <si>
    <t>12907697-00</t>
  </si>
  <si>
    <t>色带_TP70_黑色_号码管打印机</t>
  </si>
  <si>
    <t>5906224318</t>
  </si>
  <si>
    <r>
      <t>网线</t>
    </r>
    <r>
      <rPr>
        <sz val="10"/>
        <rFont val="arial"/>
        <charset val="134"/>
      </rPr>
      <t>_</t>
    </r>
    <r>
      <rPr>
        <sz val="10"/>
        <rFont val="宋体"/>
        <charset val="134"/>
      </rPr>
      <t>超六类</t>
    </r>
    <r>
      <rPr>
        <sz val="10"/>
        <rFont val="arial"/>
        <charset val="134"/>
      </rPr>
      <t>_</t>
    </r>
    <r>
      <rPr>
        <sz val="10"/>
        <rFont val="宋体"/>
        <charset val="134"/>
      </rPr>
      <t>非屏蔽</t>
    </r>
    <r>
      <rPr>
        <sz val="10"/>
        <rFont val="arial"/>
        <charset val="134"/>
      </rPr>
      <t>UTP_305m/car_CAT6e_</t>
    </r>
    <r>
      <rPr>
        <sz val="10"/>
        <rFont val="宋体"/>
        <charset val="134"/>
      </rPr>
      <t>黄色</t>
    </r>
  </si>
  <si>
    <t>5906138772</t>
  </si>
  <si>
    <t>10496452-00</t>
  </si>
  <si>
    <r>
      <t>针式打印机</t>
    </r>
    <r>
      <rPr>
        <sz val="10"/>
        <rFont val="arial"/>
        <charset val="134"/>
      </rPr>
      <t>_LQ-630K_RoHS</t>
    </r>
  </si>
  <si>
    <t>5905964839</t>
  </si>
  <si>
    <t>13150778-00</t>
  </si>
  <si>
    <t>扫描枪_NLS-NVH300-HEC_手持式</t>
  </si>
  <si>
    <t>2021-02-28</t>
  </si>
  <si>
    <t>7200007449</t>
  </si>
  <si>
    <t>60</t>
  </si>
  <si>
    <t>扫描枪_东大集成AUTOID-Q7</t>
  </si>
  <si>
    <t>LE</t>
  </si>
  <si>
    <t>50</t>
  </si>
  <si>
    <t>70</t>
  </si>
  <si>
    <t>80</t>
  </si>
  <si>
    <r>
      <t>扫描枪</t>
    </r>
    <r>
      <rPr>
        <sz val="10"/>
        <rFont val="arial"/>
        <charset val="134"/>
      </rPr>
      <t>_</t>
    </r>
    <r>
      <rPr>
        <sz val="10"/>
        <rFont val="宋体"/>
        <charset val="134"/>
      </rPr>
      <t>东大集成</t>
    </r>
    <r>
      <rPr>
        <sz val="10"/>
        <rFont val="arial"/>
        <charset val="134"/>
      </rPr>
      <t>AUTOID-Q7</t>
    </r>
  </si>
  <si>
    <t>40</t>
  </si>
  <si>
    <t>7000075954</t>
  </si>
  <si>
    <t>11091442-00</t>
  </si>
  <si>
    <r>
      <t>光纤跳线</t>
    </r>
    <r>
      <rPr>
        <sz val="10"/>
        <rFont val="arial"/>
        <charset val="134"/>
      </rPr>
      <t>_</t>
    </r>
    <r>
      <rPr>
        <sz val="10"/>
        <rFont val="宋体"/>
        <charset val="134"/>
      </rPr>
      <t>单模</t>
    </r>
    <r>
      <rPr>
        <sz val="10"/>
        <rFont val="arial"/>
        <charset val="134"/>
      </rPr>
      <t>_</t>
    </r>
    <r>
      <rPr>
        <sz val="10"/>
        <rFont val="宋体"/>
        <charset val="134"/>
      </rPr>
      <t>双芯</t>
    </r>
    <r>
      <rPr>
        <sz val="10"/>
        <rFont val="arial"/>
        <charset val="134"/>
      </rPr>
      <t>_1.5m_LC-LC</t>
    </r>
  </si>
  <si>
    <t>7000075952</t>
  </si>
  <si>
    <t>13134061-00</t>
  </si>
  <si>
    <r>
      <t>无线</t>
    </r>
    <r>
      <rPr>
        <sz val="10"/>
        <rFont val="arial"/>
        <charset val="134"/>
      </rPr>
      <t>AP_EWP-WA5320-SI-FIT_</t>
    </r>
    <r>
      <rPr>
        <sz val="10"/>
        <rFont val="宋体"/>
        <charset val="134"/>
      </rPr>
      <t>配认证许可</t>
    </r>
  </si>
  <si>
    <t>5906257541</t>
  </si>
  <si>
    <t>12662211-00</t>
  </si>
  <si>
    <t>扫描枪_CS4290_无线二维含USB通讯线</t>
  </si>
  <si>
    <t>5906234175</t>
  </si>
  <si>
    <t>零星采购_瘦终端_aDesk-STD-200H_深信服HDMI型</t>
  </si>
  <si>
    <t>5906309609</t>
  </si>
  <si>
    <t>扫码器_SR-1000W_(OP-87226/OP_87866)_KEYENCE</t>
  </si>
  <si>
    <r>
      <t>扫码器</t>
    </r>
    <r>
      <rPr>
        <sz val="10"/>
        <rFont val="arial"/>
        <charset val="134"/>
      </rPr>
      <t>_SR-2000W_(OP-87226/OP_87232)_KEYENCE</t>
    </r>
  </si>
  <si>
    <t>5906243502</t>
  </si>
  <si>
    <r>
      <t>扫码器电源线</t>
    </r>
    <r>
      <rPr>
        <sz val="10"/>
        <rFont val="arial"/>
        <charset val="134"/>
      </rPr>
      <t>_OP87226_KEYENCE</t>
    </r>
  </si>
  <si>
    <t>2021-02-25</t>
  </si>
  <si>
    <r>
      <t>扫码器网线</t>
    </r>
    <r>
      <rPr>
        <sz val="10"/>
        <rFont val="arial"/>
        <charset val="134"/>
      </rPr>
      <t>_OP-87232_KEYENCE</t>
    </r>
  </si>
  <si>
    <t>5906287908</t>
  </si>
  <si>
    <t>10263670-00</t>
  </si>
  <si>
    <t>水晶头_RJ45_8芯_LH-DG-URJ5E百兆_PoHS</t>
  </si>
  <si>
    <t>11205780-00</t>
  </si>
  <si>
    <r>
      <t>网络模块</t>
    </r>
    <r>
      <rPr>
        <sz val="10"/>
        <rFont val="arial"/>
        <charset val="134"/>
      </rPr>
      <t>_</t>
    </r>
    <r>
      <rPr>
        <sz val="10"/>
        <rFont val="宋体"/>
        <charset val="134"/>
      </rPr>
      <t>超五类</t>
    </r>
    <r>
      <rPr>
        <sz val="10"/>
        <rFont val="arial"/>
        <charset val="134"/>
      </rPr>
      <t>_IBDN</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</si>
</sst>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indexed="8"/>
      <name val="宋体"/>
      <charset val="134"/>
      <scheme val="minor"/>
    </font>
    <font>
      <b/>
      <sz val="10"/>
      <name val="arial"/>
      <charset val="134"/>
    </font>
    <font>
      <sz val="10"/>
      <name val="arial"/>
      <charset val="134"/>
    </font>
    <font>
      <sz val="10"/>
      <name val="宋体"/>
      <charset val="134"/>
    </font>
    <font>
      <sz val="10"/>
      <color rgb="FFFF0000"/>
      <name val="宋体"/>
      <charset val="134"/>
    </font>
    <font>
      <sz val="11"/>
      <color theme="1"/>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b/>
      <sz val="15"/>
      <color theme="3"/>
      <name val="宋体"/>
      <charset val="134"/>
      <scheme val="minor"/>
    </font>
    <font>
      <sz val="11"/>
      <color rgb="FF006100"/>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b/>
      <sz val="18"/>
      <color theme="3"/>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bgColor indexed="64"/>
      </patternFill>
    </fill>
    <fill>
      <patternFill patternType="solid">
        <fgColor theme="7"/>
        <bgColor indexed="64"/>
      </patternFill>
    </fill>
    <fill>
      <patternFill patternType="solid">
        <fgColor rgb="FFA5A5A5"/>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799981688894314"/>
        <bgColor indexed="64"/>
      </patternFill>
    </fill>
  </fills>
  <borders count="9">
    <border>
      <left/>
      <right/>
      <top/>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5" fillId="0" borderId="0">
      <alignment vertical="center"/>
    </xf>
    <xf numFmtId="42" fontId="5" fillId="0" borderId="0" applyFont="0" applyFill="0" applyBorder="0" applyAlignment="0" applyProtection="0">
      <alignment vertical="center"/>
    </xf>
    <xf numFmtId="0" fontId="6" fillId="9" borderId="0" applyNumberFormat="0" applyBorder="0" applyAlignment="0" applyProtection="0">
      <alignment vertical="center"/>
    </xf>
    <xf numFmtId="0" fontId="12" fillId="12"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7" borderId="0" applyNumberFormat="0" applyBorder="0" applyAlignment="0" applyProtection="0">
      <alignment vertical="center"/>
    </xf>
    <xf numFmtId="0" fontId="9" fillId="11" borderId="0" applyNumberFormat="0" applyBorder="0" applyAlignment="0" applyProtection="0">
      <alignment vertical="center"/>
    </xf>
    <xf numFmtId="43" fontId="5" fillId="0" borderId="0" applyFont="0" applyFill="0" applyBorder="0" applyAlignment="0" applyProtection="0">
      <alignment vertical="center"/>
    </xf>
    <xf numFmtId="0" fontId="7" fillId="19" borderId="0" applyNumberFormat="0" applyBorder="0" applyAlignment="0" applyProtection="0">
      <alignment vertical="center"/>
    </xf>
    <xf numFmtId="0" fontId="18" fillId="0" borderId="0" applyNumberFormat="0" applyFill="0" applyBorder="0" applyAlignment="0" applyProtection="0">
      <alignment vertical="center"/>
    </xf>
    <xf numFmtId="9" fontId="5" fillId="0" borderId="0" applyFont="0" applyFill="0" applyBorder="0" applyAlignment="0" applyProtection="0">
      <alignment vertical="center"/>
    </xf>
    <xf numFmtId="0" fontId="15" fillId="0" borderId="0" applyNumberFormat="0" applyFill="0" applyBorder="0" applyAlignment="0" applyProtection="0">
      <alignment vertical="center"/>
    </xf>
    <xf numFmtId="0" fontId="5" fillId="25" borderId="7" applyNumberFormat="0" applyFont="0" applyAlignment="0" applyProtection="0">
      <alignment vertical="center"/>
    </xf>
    <xf numFmtId="0" fontId="7" fillId="5"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5" applyNumberFormat="0" applyFill="0" applyAlignment="0" applyProtection="0">
      <alignment vertical="center"/>
    </xf>
    <xf numFmtId="0" fontId="21" fillId="0" borderId="5" applyNumberFormat="0" applyFill="0" applyAlignment="0" applyProtection="0">
      <alignment vertical="center"/>
    </xf>
    <xf numFmtId="0" fontId="7" fillId="27" borderId="0" applyNumberFormat="0" applyBorder="0" applyAlignment="0" applyProtection="0">
      <alignment vertical="center"/>
    </xf>
    <xf numFmtId="0" fontId="11" fillId="0" borderId="3" applyNumberFormat="0" applyFill="0" applyAlignment="0" applyProtection="0">
      <alignment vertical="center"/>
    </xf>
    <xf numFmtId="0" fontId="7" fillId="30" borderId="0" applyNumberFormat="0" applyBorder="0" applyAlignment="0" applyProtection="0">
      <alignment vertical="center"/>
    </xf>
    <xf numFmtId="0" fontId="8" fillId="10" borderId="1" applyNumberFormat="0" applyAlignment="0" applyProtection="0">
      <alignment vertical="center"/>
    </xf>
    <xf numFmtId="0" fontId="20" fillId="10" borderId="4" applyNumberFormat="0" applyAlignment="0" applyProtection="0">
      <alignment vertical="center"/>
    </xf>
    <xf numFmtId="0" fontId="19" fillId="24" borderId="6" applyNumberFormat="0" applyAlignment="0" applyProtection="0">
      <alignment vertical="center"/>
    </xf>
    <xf numFmtId="0" fontId="6" fillId="31" borderId="0" applyNumberFormat="0" applyBorder="0" applyAlignment="0" applyProtection="0">
      <alignment vertical="center"/>
    </xf>
    <xf numFmtId="0" fontId="7" fillId="22" borderId="0" applyNumberFormat="0" applyBorder="0" applyAlignment="0" applyProtection="0">
      <alignment vertical="center"/>
    </xf>
    <xf numFmtId="0" fontId="23" fillId="0" borderId="8" applyNumberFormat="0" applyFill="0" applyAlignment="0" applyProtection="0">
      <alignment vertical="center"/>
    </xf>
    <xf numFmtId="0" fontId="10" fillId="0" borderId="2" applyNumberFormat="0" applyFill="0" applyAlignment="0" applyProtection="0">
      <alignment vertical="center"/>
    </xf>
    <xf numFmtId="0" fontId="14" fillId="16" borderId="0" applyNumberFormat="0" applyBorder="0" applyAlignment="0" applyProtection="0">
      <alignment vertical="center"/>
    </xf>
    <xf numFmtId="0" fontId="16" fillId="21" borderId="0" applyNumberFormat="0" applyBorder="0" applyAlignment="0" applyProtection="0">
      <alignment vertical="center"/>
    </xf>
    <xf numFmtId="0" fontId="6" fillId="15" borderId="0" applyNumberFormat="0" applyBorder="0" applyAlignment="0" applyProtection="0">
      <alignment vertical="center"/>
    </xf>
    <xf numFmtId="0" fontId="7" fillId="14" borderId="0" applyNumberFormat="0" applyBorder="0" applyAlignment="0" applyProtection="0">
      <alignment vertical="center"/>
    </xf>
    <xf numFmtId="0" fontId="6" fillId="32" borderId="0" applyNumberFormat="0" applyBorder="0" applyAlignment="0" applyProtection="0">
      <alignment vertical="center"/>
    </xf>
    <xf numFmtId="0" fontId="6" fillId="18" borderId="0" applyNumberFormat="0" applyBorder="0" applyAlignment="0" applyProtection="0">
      <alignment vertical="center"/>
    </xf>
    <xf numFmtId="0" fontId="6" fillId="26" borderId="0" applyNumberFormat="0" applyBorder="0" applyAlignment="0" applyProtection="0">
      <alignment vertical="center"/>
    </xf>
    <xf numFmtId="0" fontId="6" fillId="6" borderId="0" applyNumberFormat="0" applyBorder="0" applyAlignment="0" applyProtection="0">
      <alignment vertical="center"/>
    </xf>
    <xf numFmtId="0" fontId="7" fillId="29" borderId="0" applyNumberFormat="0" applyBorder="0" applyAlignment="0" applyProtection="0">
      <alignment vertical="center"/>
    </xf>
    <xf numFmtId="0" fontId="7" fillId="23" borderId="0" applyNumberFormat="0" applyBorder="0" applyAlignment="0" applyProtection="0">
      <alignment vertical="center"/>
    </xf>
    <xf numFmtId="0" fontId="6" fillId="33" borderId="0" applyNumberFormat="0" applyBorder="0" applyAlignment="0" applyProtection="0">
      <alignment vertical="center"/>
    </xf>
    <xf numFmtId="0" fontId="6" fillId="4" borderId="0" applyNumberFormat="0" applyBorder="0" applyAlignment="0" applyProtection="0">
      <alignment vertical="center"/>
    </xf>
    <xf numFmtId="0" fontId="7" fillId="28" borderId="0" applyNumberFormat="0" applyBorder="0" applyAlignment="0" applyProtection="0">
      <alignment vertical="center"/>
    </xf>
    <xf numFmtId="0" fontId="6" fillId="17" borderId="0" applyNumberFormat="0" applyBorder="0" applyAlignment="0" applyProtection="0">
      <alignment vertical="center"/>
    </xf>
    <xf numFmtId="0" fontId="7" fillId="20" borderId="0" applyNumberFormat="0" applyBorder="0" applyAlignment="0" applyProtection="0">
      <alignment vertical="center"/>
    </xf>
    <xf numFmtId="0" fontId="7" fillId="13" borderId="0" applyNumberFormat="0" applyBorder="0" applyAlignment="0" applyProtection="0">
      <alignment vertical="center"/>
    </xf>
    <xf numFmtId="0" fontId="6" fillId="3" borderId="0" applyNumberFormat="0" applyBorder="0" applyAlignment="0" applyProtection="0">
      <alignment vertical="center"/>
    </xf>
    <xf numFmtId="0" fontId="7" fillId="8" borderId="0" applyNumberFormat="0" applyBorder="0" applyAlignment="0" applyProtection="0">
      <alignment vertical="center"/>
    </xf>
  </cellStyleXfs>
  <cellXfs count="16">
    <xf numFmtId="0" fontId="0" fillId="0" borderId="0" xfId="0" applyFont="1">
      <alignment vertical="center"/>
    </xf>
    <xf numFmtId="0" fontId="0" fillId="2" borderId="0" xfId="0" applyFont="1" applyFill="1">
      <alignment vertical="center"/>
    </xf>
    <xf numFmtId="0" fontId="0" fillId="0" borderId="0" xfId="0" applyFont="1" applyAlignment="1">
      <alignment horizontal="left" vertical="center"/>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49" fontId="2" fillId="2" borderId="0" xfId="0" applyNumberFormat="1" applyFont="1" applyFill="1" applyAlignment="1" applyProtection="1">
      <alignment horizontal="center" vertical="center"/>
      <protection locked="0"/>
    </xf>
    <xf numFmtId="0" fontId="2" fillId="2" borderId="0" xfId="0" applyNumberFormat="1" applyFont="1" applyFill="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2" borderId="0" xfId="0" applyNumberFormat="1" applyFont="1" applyFill="1" applyAlignment="1" applyProtection="1">
      <alignment horizontal="left" vertical="center"/>
      <protection locked="0"/>
    </xf>
    <xf numFmtId="4" fontId="2" fillId="2" borderId="0" xfId="0" applyNumberFormat="1" applyFont="1" applyFill="1" applyAlignment="1" applyProtection="1">
      <alignment horizontal="center" vertical="center"/>
      <protection locked="0"/>
    </xf>
    <xf numFmtId="49" fontId="3" fillId="2" borderId="0" xfId="0" applyNumberFormat="1" applyFont="1" applyFill="1" applyAlignment="1" applyProtection="1">
      <alignment horizontal="left" vertical="center"/>
      <protection locked="0"/>
    </xf>
    <xf numFmtId="4" fontId="2" fillId="0" borderId="0" xfId="0" applyNumberFormat="1" applyFont="1" applyAlignment="1" applyProtection="1">
      <alignment horizontal="center" vertical="center"/>
      <protection locked="0"/>
    </xf>
    <xf numFmtId="4" fontId="2" fillId="2" borderId="0" xfId="0" applyNumberFormat="1" applyFont="1" applyFill="1" applyAlignment="1" applyProtection="1">
      <alignment horizontal="left" vertical="center"/>
      <protection locked="0"/>
    </xf>
    <xf numFmtId="0" fontId="0" fillId="2" borderId="0" xfId="0" applyFont="1" applyFill="1" applyAlignment="1">
      <alignment horizontal="left" vertical="center"/>
    </xf>
    <xf numFmtId="49" fontId="4" fillId="2" borderId="0" xfId="0" applyNumberFormat="1" applyFont="1" applyFill="1" applyAlignment="1" applyProtection="1">
      <alignment horizontal="center" vertical="center"/>
      <protection locked="0"/>
    </xf>
    <xf numFmtId="49" fontId="4" fillId="0" borderId="0" xfId="0" applyNumberFormat="1" applyFont="1" applyAlignment="1" applyProtection="1">
      <alignment horizontal="center"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tabSelected="1" topLeftCell="B1" workbookViewId="0">
      <selection activeCell="E35" sqref="E35"/>
    </sheetView>
  </sheetViews>
  <sheetFormatPr defaultColWidth="9" defaultRowHeight="13.5"/>
  <cols>
    <col min="1" max="15" width="16" customWidth="1"/>
  </cols>
  <sheetData>
    <row r="1" spans="1:15">
      <c r="A1" s="3" t="s">
        <v>0</v>
      </c>
      <c r="B1" s="3" t="s">
        <v>1</v>
      </c>
      <c r="C1" s="3" t="s">
        <v>2</v>
      </c>
      <c r="D1" s="3" t="s">
        <v>3</v>
      </c>
      <c r="E1" s="3" t="s">
        <v>4</v>
      </c>
      <c r="F1" s="3" t="s">
        <v>5</v>
      </c>
      <c r="G1" s="3" t="s">
        <v>6</v>
      </c>
      <c r="H1" s="3" t="s">
        <v>7</v>
      </c>
      <c r="I1" s="3" t="s">
        <v>8</v>
      </c>
      <c r="J1" s="3" t="s">
        <v>9</v>
      </c>
      <c r="K1" s="3" t="s">
        <v>10</v>
      </c>
      <c r="L1" s="3" t="s">
        <v>11</v>
      </c>
      <c r="M1" s="3" t="s">
        <v>12</v>
      </c>
      <c r="N1" s="3" t="s">
        <v>13</v>
      </c>
      <c r="O1" s="3" t="s">
        <v>14</v>
      </c>
    </row>
    <row r="2" spans="1:15">
      <c r="A2" s="7" t="s">
        <v>15</v>
      </c>
      <c r="B2" s="7" t="s">
        <v>16</v>
      </c>
      <c r="C2" s="7" t="s">
        <v>17</v>
      </c>
      <c r="D2" s="7" t="s">
        <v>18</v>
      </c>
      <c r="E2" s="7" t="s">
        <v>19</v>
      </c>
      <c r="F2" s="7" t="s">
        <v>20</v>
      </c>
      <c r="G2" s="7" t="s">
        <v>21</v>
      </c>
      <c r="H2" s="7" t="s">
        <v>22</v>
      </c>
      <c r="I2" s="11">
        <v>31.9</v>
      </c>
      <c r="J2" s="11">
        <v>900</v>
      </c>
      <c r="K2" s="11">
        <v>3732.3</v>
      </c>
      <c r="L2" s="11">
        <v>28710</v>
      </c>
      <c r="M2" s="11">
        <v>32442.3</v>
      </c>
      <c r="N2" s="7" t="s">
        <v>23</v>
      </c>
      <c r="O2" s="7" t="s">
        <v>24</v>
      </c>
    </row>
    <row r="3" spans="1:15">
      <c r="A3" s="7" t="s">
        <v>15</v>
      </c>
      <c r="B3" s="7" t="s">
        <v>25</v>
      </c>
      <c r="C3" s="7" t="s">
        <v>17</v>
      </c>
      <c r="D3" s="7" t="s">
        <v>18</v>
      </c>
      <c r="E3" s="7" t="s">
        <v>19</v>
      </c>
      <c r="F3" s="7" t="s">
        <v>20</v>
      </c>
      <c r="G3" s="7" t="s">
        <v>26</v>
      </c>
      <c r="H3" s="7" t="s">
        <v>22</v>
      </c>
      <c r="I3" s="11">
        <v>435</v>
      </c>
      <c r="J3" s="11">
        <v>10</v>
      </c>
      <c r="K3" s="11">
        <v>565.5</v>
      </c>
      <c r="L3" s="11">
        <v>4350</v>
      </c>
      <c r="M3" s="11">
        <v>4915.5</v>
      </c>
      <c r="N3" s="7" t="s">
        <v>23</v>
      </c>
      <c r="O3" s="7" t="s">
        <v>24</v>
      </c>
    </row>
    <row r="4" spans="1:15">
      <c r="A4" s="7" t="s">
        <v>15</v>
      </c>
      <c r="B4" s="7" t="s">
        <v>27</v>
      </c>
      <c r="C4" s="7" t="s">
        <v>17</v>
      </c>
      <c r="D4" s="7" t="s">
        <v>18</v>
      </c>
      <c r="E4" s="7" t="s">
        <v>19</v>
      </c>
      <c r="F4" s="7" t="s">
        <v>20</v>
      </c>
      <c r="G4" s="7" t="s">
        <v>28</v>
      </c>
      <c r="H4" s="7" t="s">
        <v>22</v>
      </c>
      <c r="I4" s="11">
        <v>63.05</v>
      </c>
      <c r="J4" s="11">
        <v>12</v>
      </c>
      <c r="K4" s="11">
        <v>98.36</v>
      </c>
      <c r="L4" s="11">
        <v>756.6</v>
      </c>
      <c r="M4" s="11">
        <v>854.96</v>
      </c>
      <c r="N4" s="7" t="s">
        <v>23</v>
      </c>
      <c r="O4" s="7" t="s">
        <v>24</v>
      </c>
    </row>
    <row r="5" spans="1:15">
      <c r="A5" s="7" t="s">
        <v>15</v>
      </c>
      <c r="B5" s="7" t="s">
        <v>29</v>
      </c>
      <c r="C5" s="7" t="s">
        <v>17</v>
      </c>
      <c r="D5" s="7" t="s">
        <v>18</v>
      </c>
      <c r="E5" s="7" t="s">
        <v>19</v>
      </c>
      <c r="F5" s="7" t="s">
        <v>20</v>
      </c>
      <c r="G5" s="7" t="s">
        <v>30</v>
      </c>
      <c r="H5" s="7" t="s">
        <v>22</v>
      </c>
      <c r="I5" s="11">
        <v>2298</v>
      </c>
      <c r="J5" s="11">
        <v>1</v>
      </c>
      <c r="K5" s="11">
        <v>298.74</v>
      </c>
      <c r="L5" s="11">
        <v>2298</v>
      </c>
      <c r="M5" s="11">
        <v>2596.74</v>
      </c>
      <c r="N5" s="7" t="s">
        <v>23</v>
      </c>
      <c r="O5" s="7" t="s">
        <v>24</v>
      </c>
    </row>
    <row r="6" spans="1:15">
      <c r="A6" s="7" t="s">
        <v>15</v>
      </c>
      <c r="B6" s="7" t="s">
        <v>31</v>
      </c>
      <c r="C6" s="7" t="s">
        <v>17</v>
      </c>
      <c r="D6" s="7" t="s">
        <v>18</v>
      </c>
      <c r="E6" s="7" t="s">
        <v>19</v>
      </c>
      <c r="F6" s="7" t="s">
        <v>20</v>
      </c>
      <c r="G6" s="7" t="s">
        <v>32</v>
      </c>
      <c r="H6" s="7" t="s">
        <v>22</v>
      </c>
      <c r="I6" s="11">
        <v>7950</v>
      </c>
      <c r="J6" s="11">
        <v>1</v>
      </c>
      <c r="K6" s="11">
        <v>1033.5</v>
      </c>
      <c r="L6" s="11">
        <v>7950</v>
      </c>
      <c r="M6" s="11">
        <v>8983.5</v>
      </c>
      <c r="N6" s="7" t="s">
        <v>23</v>
      </c>
      <c r="O6" s="7" t="s">
        <v>24</v>
      </c>
    </row>
    <row r="7" spans="1:15">
      <c r="A7" s="7" t="s">
        <v>15</v>
      </c>
      <c r="B7" s="7" t="s">
        <v>33</v>
      </c>
      <c r="C7" s="7" t="s">
        <v>17</v>
      </c>
      <c r="D7" s="7" t="s">
        <v>18</v>
      </c>
      <c r="E7" s="7" t="s">
        <v>19</v>
      </c>
      <c r="F7" s="7" t="s">
        <v>20</v>
      </c>
      <c r="G7" s="7" t="s">
        <v>34</v>
      </c>
      <c r="H7" s="7" t="s">
        <v>22</v>
      </c>
      <c r="I7" s="11">
        <v>178</v>
      </c>
      <c r="J7" s="11">
        <v>3</v>
      </c>
      <c r="K7" s="11">
        <v>69.42</v>
      </c>
      <c r="L7" s="11">
        <v>534</v>
      </c>
      <c r="M7" s="11">
        <v>603.42</v>
      </c>
      <c r="N7" s="7" t="s">
        <v>23</v>
      </c>
      <c r="O7" s="7" t="s">
        <v>24</v>
      </c>
    </row>
    <row r="8" spans="1:15">
      <c r="A8" s="7" t="s">
        <v>15</v>
      </c>
      <c r="B8" s="7" t="s">
        <v>35</v>
      </c>
      <c r="C8" s="7" t="s">
        <v>17</v>
      </c>
      <c r="D8" s="7" t="s">
        <v>18</v>
      </c>
      <c r="E8" s="7" t="s">
        <v>19</v>
      </c>
      <c r="F8" s="7" t="s">
        <v>20</v>
      </c>
      <c r="G8" s="7" t="s">
        <v>36</v>
      </c>
      <c r="H8" s="7" t="s">
        <v>22</v>
      </c>
      <c r="I8" s="11">
        <v>14.72</v>
      </c>
      <c r="J8" s="11">
        <v>15333</v>
      </c>
      <c r="K8" s="11">
        <v>29331.98</v>
      </c>
      <c r="L8" s="11">
        <v>225630.5</v>
      </c>
      <c r="M8" s="11">
        <v>254962.48</v>
      </c>
      <c r="N8" s="7" t="s">
        <v>23</v>
      </c>
      <c r="O8" s="7" t="s">
        <v>24</v>
      </c>
    </row>
    <row r="9" spans="1:15">
      <c r="A9" s="7" t="s">
        <v>15</v>
      </c>
      <c r="B9" s="7" t="s">
        <v>37</v>
      </c>
      <c r="C9" s="7" t="s">
        <v>17</v>
      </c>
      <c r="D9" s="7" t="s">
        <v>38</v>
      </c>
      <c r="E9" s="7" t="s">
        <v>19</v>
      </c>
      <c r="F9" s="7" t="s">
        <v>20</v>
      </c>
      <c r="G9" s="7" t="s">
        <v>39</v>
      </c>
      <c r="H9" s="7" t="s">
        <v>22</v>
      </c>
      <c r="I9" s="11">
        <v>2750</v>
      </c>
      <c r="J9" s="11">
        <v>8</v>
      </c>
      <c r="K9" s="11">
        <v>2860</v>
      </c>
      <c r="L9" s="11">
        <v>22000</v>
      </c>
      <c r="M9" s="11">
        <v>24860</v>
      </c>
      <c r="N9" s="7" t="s">
        <v>23</v>
      </c>
      <c r="O9" s="7" t="s">
        <v>24</v>
      </c>
    </row>
    <row r="10" spans="1:15">
      <c r="A10" s="7" t="s">
        <v>15</v>
      </c>
      <c r="B10" s="7" t="s">
        <v>40</v>
      </c>
      <c r="C10" s="7" t="s">
        <v>17</v>
      </c>
      <c r="D10" s="7" t="s">
        <v>38</v>
      </c>
      <c r="E10" s="7" t="s">
        <v>19</v>
      </c>
      <c r="F10" s="7" t="s">
        <v>20</v>
      </c>
      <c r="G10" s="7" t="s">
        <v>41</v>
      </c>
      <c r="H10" s="7" t="s">
        <v>22</v>
      </c>
      <c r="I10" s="11">
        <v>1087.44</v>
      </c>
      <c r="J10" s="11">
        <v>72</v>
      </c>
      <c r="K10" s="11">
        <v>10178.48</v>
      </c>
      <c r="L10" s="11">
        <v>78296</v>
      </c>
      <c r="M10" s="11">
        <v>88474.48</v>
      </c>
      <c r="N10" s="7" t="s">
        <v>23</v>
      </c>
      <c r="O10" s="7" t="s">
        <v>24</v>
      </c>
    </row>
    <row r="11" spans="1:15">
      <c r="A11" s="7" t="s">
        <v>15</v>
      </c>
      <c r="B11" s="7" t="s">
        <v>42</v>
      </c>
      <c r="C11" s="7" t="s">
        <v>17</v>
      </c>
      <c r="D11" s="7" t="s">
        <v>18</v>
      </c>
      <c r="E11" s="7" t="s">
        <v>19</v>
      </c>
      <c r="F11" s="7" t="s">
        <v>20</v>
      </c>
      <c r="G11" s="7" t="s">
        <v>43</v>
      </c>
      <c r="H11" s="7" t="s">
        <v>22</v>
      </c>
      <c r="I11" s="11">
        <v>1664.63</v>
      </c>
      <c r="J11" s="11">
        <v>123</v>
      </c>
      <c r="K11" s="11">
        <v>26617.5</v>
      </c>
      <c r="L11" s="11">
        <v>204750</v>
      </c>
      <c r="M11" s="11">
        <v>231367.5</v>
      </c>
      <c r="N11" s="7" t="s">
        <v>23</v>
      </c>
      <c r="O11" s="7" t="s">
        <v>24</v>
      </c>
    </row>
    <row r="12" spans="1:15">
      <c r="A12" s="7" t="s">
        <v>15</v>
      </c>
      <c r="B12" s="7" t="s">
        <v>44</v>
      </c>
      <c r="C12" s="7" t="s">
        <v>17</v>
      </c>
      <c r="D12" s="7" t="s">
        <v>18</v>
      </c>
      <c r="E12" s="7" t="s">
        <v>19</v>
      </c>
      <c r="F12" s="7" t="s">
        <v>20</v>
      </c>
      <c r="G12" s="7" t="s">
        <v>45</v>
      </c>
      <c r="H12" s="7" t="s">
        <v>22</v>
      </c>
      <c r="I12" s="11">
        <v>8160.25</v>
      </c>
      <c r="J12" s="11">
        <v>16</v>
      </c>
      <c r="K12" s="11">
        <v>16973.32</v>
      </c>
      <c r="L12" s="11">
        <v>130564</v>
      </c>
      <c r="M12" s="11">
        <v>147537.32</v>
      </c>
      <c r="N12" s="7" t="s">
        <v>23</v>
      </c>
      <c r="O12" s="7" t="s">
        <v>24</v>
      </c>
    </row>
    <row r="13" spans="1:15">
      <c r="A13" s="7" t="s">
        <v>15</v>
      </c>
      <c r="B13" s="7" t="s">
        <v>46</v>
      </c>
      <c r="C13" s="7" t="s">
        <v>17</v>
      </c>
      <c r="D13" s="7" t="s">
        <v>18</v>
      </c>
      <c r="E13" s="7" t="s">
        <v>19</v>
      </c>
      <c r="F13" s="7" t="s">
        <v>20</v>
      </c>
      <c r="G13" s="7" t="s">
        <v>47</v>
      </c>
      <c r="H13" s="7" t="s">
        <v>22</v>
      </c>
      <c r="I13" s="11">
        <v>2.79</v>
      </c>
      <c r="J13" s="11">
        <v>3500</v>
      </c>
      <c r="K13" s="11">
        <v>1267.5</v>
      </c>
      <c r="L13" s="11">
        <v>9750</v>
      </c>
      <c r="M13" s="11">
        <v>11017.5</v>
      </c>
      <c r="N13" s="7" t="s">
        <v>23</v>
      </c>
      <c r="O13" s="7" t="s">
        <v>24</v>
      </c>
    </row>
    <row r="14" spans="1:15">
      <c r="A14" s="7" t="s">
        <v>15</v>
      </c>
      <c r="B14" s="7" t="s">
        <v>48</v>
      </c>
      <c r="C14" s="7" t="s">
        <v>17</v>
      </c>
      <c r="D14" s="7" t="s">
        <v>18</v>
      </c>
      <c r="E14" s="7" t="s">
        <v>19</v>
      </c>
      <c r="F14" s="7" t="s">
        <v>20</v>
      </c>
      <c r="G14" s="7" t="s">
        <v>49</v>
      </c>
      <c r="H14" s="7" t="s">
        <v>22</v>
      </c>
      <c r="I14" s="11">
        <v>0.58</v>
      </c>
      <c r="J14" s="11">
        <v>32030</v>
      </c>
      <c r="K14" s="11">
        <v>2420.35</v>
      </c>
      <c r="L14" s="11">
        <v>18618.1</v>
      </c>
      <c r="M14" s="11">
        <v>21038.45</v>
      </c>
      <c r="N14" s="7" t="s">
        <v>23</v>
      </c>
      <c r="O14" s="7" t="s">
        <v>50</v>
      </c>
    </row>
    <row r="15" spans="1:15">
      <c r="A15" s="7" t="s">
        <v>15</v>
      </c>
      <c r="B15" s="7" t="s">
        <v>51</v>
      </c>
      <c r="C15" s="7" t="s">
        <v>17</v>
      </c>
      <c r="D15" s="7" t="s">
        <v>18</v>
      </c>
      <c r="E15" s="7" t="s">
        <v>19</v>
      </c>
      <c r="F15" s="7" t="s">
        <v>20</v>
      </c>
      <c r="G15" s="7" t="s">
        <v>52</v>
      </c>
      <c r="H15" s="7" t="s">
        <v>22</v>
      </c>
      <c r="I15" s="11">
        <v>487.88</v>
      </c>
      <c r="J15" s="11">
        <v>26</v>
      </c>
      <c r="K15" s="11">
        <v>1649.05</v>
      </c>
      <c r="L15" s="11">
        <v>12685</v>
      </c>
      <c r="M15" s="11">
        <v>14334.05</v>
      </c>
      <c r="N15" s="7" t="s">
        <v>23</v>
      </c>
      <c r="O15" s="7" t="s">
        <v>50</v>
      </c>
    </row>
    <row r="16" spans="1:15">
      <c r="A16" s="7" t="s">
        <v>15</v>
      </c>
      <c r="B16" s="7" t="s">
        <v>53</v>
      </c>
      <c r="C16" s="7" t="s">
        <v>17</v>
      </c>
      <c r="D16" s="7" t="s">
        <v>18</v>
      </c>
      <c r="E16" s="7" t="s">
        <v>19</v>
      </c>
      <c r="F16" s="7" t="s">
        <v>20</v>
      </c>
      <c r="G16" s="7" t="s">
        <v>54</v>
      </c>
      <c r="H16" s="7" t="s">
        <v>22</v>
      </c>
      <c r="I16" s="11">
        <v>909.69</v>
      </c>
      <c r="J16" s="11">
        <v>32</v>
      </c>
      <c r="K16" s="11">
        <v>3784.3</v>
      </c>
      <c r="L16" s="11">
        <v>29110</v>
      </c>
      <c r="M16" s="11">
        <v>32894.3</v>
      </c>
      <c r="N16" s="7" t="s">
        <v>23</v>
      </c>
      <c r="O16" s="7" t="s">
        <v>50</v>
      </c>
    </row>
    <row r="17" spans="1:15">
      <c r="A17" s="7" t="s">
        <v>15</v>
      </c>
      <c r="B17" s="7" t="s">
        <v>55</v>
      </c>
      <c r="C17" s="7" t="s">
        <v>17</v>
      </c>
      <c r="D17" s="7" t="s">
        <v>18</v>
      </c>
      <c r="E17" s="7" t="s">
        <v>19</v>
      </c>
      <c r="F17" s="7" t="s">
        <v>20</v>
      </c>
      <c r="G17" s="7" t="s">
        <v>56</v>
      </c>
      <c r="H17" s="7" t="s">
        <v>22</v>
      </c>
      <c r="I17" s="11">
        <v>424</v>
      </c>
      <c r="J17" s="11">
        <v>1</v>
      </c>
      <c r="K17" s="11">
        <v>55.12</v>
      </c>
      <c r="L17" s="11">
        <v>424</v>
      </c>
      <c r="M17" s="11">
        <v>479.12</v>
      </c>
      <c r="N17" s="7" t="s">
        <v>23</v>
      </c>
      <c r="O17" s="7" t="s">
        <v>50</v>
      </c>
    </row>
    <row r="18" spans="1:15">
      <c r="A18" s="7" t="s">
        <v>15</v>
      </c>
      <c r="B18" s="7" t="s">
        <v>57</v>
      </c>
      <c r="C18" s="7" t="s">
        <v>17</v>
      </c>
      <c r="D18" s="7" t="s">
        <v>18</v>
      </c>
      <c r="E18" s="7" t="s">
        <v>19</v>
      </c>
      <c r="F18" s="7" t="s">
        <v>20</v>
      </c>
      <c r="G18" s="7" t="s">
        <v>58</v>
      </c>
      <c r="H18" s="7" t="s">
        <v>22</v>
      </c>
      <c r="I18" s="11">
        <v>763.23</v>
      </c>
      <c r="J18" s="11">
        <v>422</v>
      </c>
      <c r="K18" s="11">
        <v>41870.92</v>
      </c>
      <c r="L18" s="11">
        <v>322084</v>
      </c>
      <c r="M18" s="11">
        <v>363954.92</v>
      </c>
      <c r="N18" s="7" t="s">
        <v>23</v>
      </c>
      <c r="O18" s="7" t="s">
        <v>50</v>
      </c>
    </row>
    <row r="19" spans="1:15">
      <c r="A19" s="7" t="s">
        <v>15</v>
      </c>
      <c r="B19" s="7" t="s">
        <v>59</v>
      </c>
      <c r="C19" s="7" t="s">
        <v>17</v>
      </c>
      <c r="D19" s="7" t="s">
        <v>18</v>
      </c>
      <c r="E19" s="7" t="s">
        <v>19</v>
      </c>
      <c r="F19" s="7" t="s">
        <v>20</v>
      </c>
      <c r="G19" s="7" t="s">
        <v>60</v>
      </c>
      <c r="H19" s="7" t="s">
        <v>22</v>
      </c>
      <c r="I19" s="11">
        <v>0.56</v>
      </c>
      <c r="J19" s="11">
        <v>20000</v>
      </c>
      <c r="K19" s="11">
        <v>1456</v>
      </c>
      <c r="L19" s="11">
        <v>11200</v>
      </c>
      <c r="M19" s="11">
        <v>12656</v>
      </c>
      <c r="N19" s="7" t="s">
        <v>23</v>
      </c>
      <c r="O19" s="7" t="s">
        <v>50</v>
      </c>
    </row>
    <row r="20" spans="1:15">
      <c r="A20" s="7" t="s">
        <v>15</v>
      </c>
      <c r="B20" s="7" t="s">
        <v>61</v>
      </c>
      <c r="C20" s="7" t="s">
        <v>17</v>
      </c>
      <c r="D20" s="7" t="s">
        <v>18</v>
      </c>
      <c r="E20" s="7" t="s">
        <v>19</v>
      </c>
      <c r="F20" s="7" t="s">
        <v>20</v>
      </c>
      <c r="G20" s="7" t="s">
        <v>62</v>
      </c>
      <c r="H20" s="7" t="s">
        <v>22</v>
      </c>
      <c r="I20" s="11">
        <v>648</v>
      </c>
      <c r="J20" s="11">
        <v>1</v>
      </c>
      <c r="K20" s="11">
        <v>84.24</v>
      </c>
      <c r="L20" s="11">
        <v>648</v>
      </c>
      <c r="M20" s="11">
        <v>732.24</v>
      </c>
      <c r="N20" s="7" t="s">
        <v>23</v>
      </c>
      <c r="O20" s="7" t="s">
        <v>50</v>
      </c>
    </row>
    <row r="21" spans="1:15">
      <c r="A21" s="7" t="s">
        <v>15</v>
      </c>
      <c r="B21" s="7" t="s">
        <v>63</v>
      </c>
      <c r="C21" s="7" t="s">
        <v>17</v>
      </c>
      <c r="D21" s="7" t="s">
        <v>18</v>
      </c>
      <c r="E21" s="7" t="s">
        <v>19</v>
      </c>
      <c r="F21" s="7" t="s">
        <v>20</v>
      </c>
      <c r="G21" s="7" t="s">
        <v>64</v>
      </c>
      <c r="H21" s="7" t="s">
        <v>22</v>
      </c>
      <c r="I21" s="11">
        <v>360</v>
      </c>
      <c r="J21" s="11">
        <v>5</v>
      </c>
      <c r="K21" s="11">
        <v>234</v>
      </c>
      <c r="L21" s="11">
        <v>1800</v>
      </c>
      <c r="M21" s="11">
        <v>2034</v>
      </c>
      <c r="N21" s="7" t="s">
        <v>23</v>
      </c>
      <c r="O21" s="7" t="s">
        <v>50</v>
      </c>
    </row>
    <row r="22" spans="1:15">
      <c r="A22" s="7" t="s">
        <v>15</v>
      </c>
      <c r="B22" s="7" t="s">
        <v>65</v>
      </c>
      <c r="C22" s="7" t="s">
        <v>17</v>
      </c>
      <c r="D22" s="7" t="s">
        <v>18</v>
      </c>
      <c r="E22" s="7" t="s">
        <v>19</v>
      </c>
      <c r="F22" s="7" t="s">
        <v>20</v>
      </c>
      <c r="G22" s="7" t="s">
        <v>66</v>
      </c>
      <c r="H22" s="7" t="s">
        <v>22</v>
      </c>
      <c r="I22" s="11">
        <v>1350</v>
      </c>
      <c r="J22" s="11">
        <v>1</v>
      </c>
      <c r="K22" s="11">
        <v>175.5</v>
      </c>
      <c r="L22" s="11">
        <v>1350</v>
      </c>
      <c r="M22" s="11">
        <v>1525.5</v>
      </c>
      <c r="N22" s="7" t="s">
        <v>23</v>
      </c>
      <c r="O22" s="7" t="s">
        <v>50</v>
      </c>
    </row>
    <row r="23" spans="1:15">
      <c r="A23" s="7" t="s">
        <v>15</v>
      </c>
      <c r="B23" s="7" t="s">
        <v>67</v>
      </c>
      <c r="C23" s="7" t="s">
        <v>17</v>
      </c>
      <c r="D23" s="7" t="s">
        <v>18</v>
      </c>
      <c r="E23" s="7" t="s">
        <v>19</v>
      </c>
      <c r="F23" s="7" t="s">
        <v>20</v>
      </c>
      <c r="G23" s="7" t="s">
        <v>68</v>
      </c>
      <c r="H23" s="7" t="s">
        <v>22</v>
      </c>
      <c r="I23" s="11">
        <v>695</v>
      </c>
      <c r="J23" s="11">
        <v>1</v>
      </c>
      <c r="K23" s="11">
        <v>90.35</v>
      </c>
      <c r="L23" s="11">
        <v>695</v>
      </c>
      <c r="M23" s="11">
        <v>785.35</v>
      </c>
      <c r="N23" s="7" t="s">
        <v>23</v>
      </c>
      <c r="O23" s="7" t="s">
        <v>50</v>
      </c>
    </row>
    <row r="24" spans="1:15">
      <c r="A24" s="7" t="s">
        <v>15</v>
      </c>
      <c r="B24" s="7" t="s">
        <v>69</v>
      </c>
      <c r="C24" s="7" t="s">
        <v>17</v>
      </c>
      <c r="D24" s="7" t="s">
        <v>18</v>
      </c>
      <c r="E24" s="7" t="s">
        <v>19</v>
      </c>
      <c r="F24" s="7" t="s">
        <v>20</v>
      </c>
      <c r="G24" s="7" t="s">
        <v>70</v>
      </c>
      <c r="H24" s="7" t="s">
        <v>22</v>
      </c>
      <c r="I24" s="11">
        <v>1650</v>
      </c>
      <c r="J24" s="11">
        <v>5</v>
      </c>
      <c r="K24" s="11">
        <v>1072.5</v>
      </c>
      <c r="L24" s="11">
        <v>8250</v>
      </c>
      <c r="M24" s="11">
        <v>9322.5</v>
      </c>
      <c r="N24" s="7" t="s">
        <v>23</v>
      </c>
      <c r="O24" s="7" t="s">
        <v>50</v>
      </c>
    </row>
    <row r="25" spans="1:15">
      <c r="A25" s="7" t="s">
        <v>15</v>
      </c>
      <c r="B25" s="7" t="s">
        <v>71</v>
      </c>
      <c r="C25" s="7" t="s">
        <v>17</v>
      </c>
      <c r="D25" s="7" t="s">
        <v>18</v>
      </c>
      <c r="E25" s="7" t="s">
        <v>19</v>
      </c>
      <c r="F25" s="7" t="s">
        <v>20</v>
      </c>
      <c r="G25" s="7" t="s">
        <v>72</v>
      </c>
      <c r="H25" s="7" t="s">
        <v>22</v>
      </c>
      <c r="I25" s="11">
        <v>9952.5</v>
      </c>
      <c r="J25" s="11">
        <v>4</v>
      </c>
      <c r="K25" s="11">
        <v>5175.3</v>
      </c>
      <c r="L25" s="11">
        <v>39810</v>
      </c>
      <c r="M25" s="11">
        <v>44985.3</v>
      </c>
      <c r="N25" s="7" t="s">
        <v>23</v>
      </c>
      <c r="O25" s="7" t="s">
        <v>50</v>
      </c>
    </row>
    <row r="26" spans="1:15">
      <c r="A26" s="7" t="s">
        <v>15</v>
      </c>
      <c r="B26" s="7" t="s">
        <v>73</v>
      </c>
      <c r="C26" s="7" t="s">
        <v>17</v>
      </c>
      <c r="D26" s="7" t="s">
        <v>18</v>
      </c>
      <c r="E26" s="7" t="s">
        <v>19</v>
      </c>
      <c r="F26" s="7" t="s">
        <v>20</v>
      </c>
      <c r="G26" s="7" t="s">
        <v>74</v>
      </c>
      <c r="H26" s="7" t="s">
        <v>22</v>
      </c>
      <c r="I26" s="11">
        <v>0.87</v>
      </c>
      <c r="J26" s="11">
        <v>100</v>
      </c>
      <c r="K26" s="11">
        <v>11.31</v>
      </c>
      <c r="L26" s="11">
        <v>87</v>
      </c>
      <c r="M26" s="11">
        <v>98.31</v>
      </c>
      <c r="N26" s="7" t="s">
        <v>23</v>
      </c>
      <c r="O26" s="7" t="s">
        <v>50</v>
      </c>
    </row>
    <row r="27" spans="1:15">
      <c r="A27" s="7" t="s">
        <v>15</v>
      </c>
      <c r="B27" s="7" t="s">
        <v>75</v>
      </c>
      <c r="C27" s="7" t="s">
        <v>17</v>
      </c>
      <c r="D27" s="7" t="s">
        <v>18</v>
      </c>
      <c r="E27" s="7" t="s">
        <v>19</v>
      </c>
      <c r="F27" s="7" t="s">
        <v>20</v>
      </c>
      <c r="G27" s="7" t="s">
        <v>76</v>
      </c>
      <c r="H27" s="7" t="s">
        <v>22</v>
      </c>
      <c r="I27" s="11">
        <v>580</v>
      </c>
      <c r="J27" s="11">
        <v>1</v>
      </c>
      <c r="K27" s="11">
        <v>75.4</v>
      </c>
      <c r="L27" s="11">
        <v>580</v>
      </c>
      <c r="M27" s="11">
        <v>655.4</v>
      </c>
      <c r="N27" s="7" t="s">
        <v>23</v>
      </c>
      <c r="O27" s="7" t="s">
        <v>50</v>
      </c>
    </row>
    <row r="28" spans="1:15">
      <c r="A28" s="7" t="s">
        <v>15</v>
      </c>
      <c r="B28" s="7" t="s">
        <v>77</v>
      </c>
      <c r="C28" s="7" t="s">
        <v>17</v>
      </c>
      <c r="D28" s="7" t="s">
        <v>18</v>
      </c>
      <c r="E28" s="7" t="s">
        <v>19</v>
      </c>
      <c r="F28" s="7" t="s">
        <v>20</v>
      </c>
      <c r="G28" s="7" t="s">
        <v>78</v>
      </c>
      <c r="H28" s="7" t="s">
        <v>22</v>
      </c>
      <c r="I28" s="11">
        <v>153.24</v>
      </c>
      <c r="J28" s="11">
        <v>136</v>
      </c>
      <c r="K28" s="11">
        <v>2709.33</v>
      </c>
      <c r="L28" s="11">
        <v>20840.95</v>
      </c>
      <c r="M28" s="11">
        <v>23550.28</v>
      </c>
      <c r="N28" s="7" t="s">
        <v>23</v>
      </c>
      <c r="O28" s="7" t="s">
        <v>50</v>
      </c>
    </row>
    <row r="29" spans="1:15">
      <c r="A29" s="7" t="s">
        <v>15</v>
      </c>
      <c r="B29" s="7" t="s">
        <v>79</v>
      </c>
      <c r="C29" s="7" t="s">
        <v>17</v>
      </c>
      <c r="D29" s="7" t="s">
        <v>18</v>
      </c>
      <c r="E29" s="7" t="s">
        <v>19</v>
      </c>
      <c r="F29" s="7" t="s">
        <v>20</v>
      </c>
      <c r="G29" s="7" t="s">
        <v>80</v>
      </c>
      <c r="H29" s="7" t="s">
        <v>22</v>
      </c>
      <c r="I29" s="11">
        <v>1259.52</v>
      </c>
      <c r="J29" s="11">
        <v>50</v>
      </c>
      <c r="K29" s="11">
        <v>8186.84</v>
      </c>
      <c r="L29" s="11">
        <v>62975.76</v>
      </c>
      <c r="M29" s="11">
        <v>71162.6</v>
      </c>
      <c r="N29" s="7" t="s">
        <v>23</v>
      </c>
      <c r="O29" s="7" t="s">
        <v>50</v>
      </c>
    </row>
    <row r="30" spans="1:15">
      <c r="A30" s="7" t="s">
        <v>15</v>
      </c>
      <c r="B30" s="7" t="s">
        <v>81</v>
      </c>
      <c r="C30" s="7" t="s">
        <v>17</v>
      </c>
      <c r="D30" s="7" t="s">
        <v>18</v>
      </c>
      <c r="E30" s="7" t="s">
        <v>19</v>
      </c>
      <c r="F30" s="7" t="s">
        <v>20</v>
      </c>
      <c r="G30" s="7" t="s">
        <v>45</v>
      </c>
      <c r="H30" s="7" t="s">
        <v>22</v>
      </c>
      <c r="I30" s="11">
        <v>19.47</v>
      </c>
      <c r="J30" s="11">
        <v>15</v>
      </c>
      <c r="K30" s="11">
        <v>37.97</v>
      </c>
      <c r="L30" s="11">
        <v>292.05</v>
      </c>
      <c r="M30" s="11">
        <v>330.02</v>
      </c>
      <c r="N30" s="7" t="s">
        <v>23</v>
      </c>
      <c r="O30" s="7" t="s">
        <v>50</v>
      </c>
    </row>
    <row r="31" spans="1:15">
      <c r="A31" s="7" t="s">
        <v>15</v>
      </c>
      <c r="B31" s="7" t="s">
        <v>82</v>
      </c>
      <c r="C31" s="7" t="s">
        <v>17</v>
      </c>
      <c r="D31" s="7" t="s">
        <v>18</v>
      </c>
      <c r="E31" s="7" t="s">
        <v>19</v>
      </c>
      <c r="F31" s="7" t="s">
        <v>20</v>
      </c>
      <c r="G31" s="7" t="s">
        <v>83</v>
      </c>
      <c r="H31" s="7" t="s">
        <v>22</v>
      </c>
      <c r="I31" s="11">
        <v>845</v>
      </c>
      <c r="J31" s="11">
        <v>2</v>
      </c>
      <c r="K31" s="11">
        <v>219.7</v>
      </c>
      <c r="L31" s="11">
        <v>1690</v>
      </c>
      <c r="M31" s="11">
        <v>1909.7</v>
      </c>
      <c r="N31" s="7" t="s">
        <v>23</v>
      </c>
      <c r="O31" s="7" t="s">
        <v>50</v>
      </c>
    </row>
    <row r="32" spans="1:15">
      <c r="A32" s="7" t="s">
        <v>15</v>
      </c>
      <c r="B32" s="7" t="s">
        <v>84</v>
      </c>
      <c r="C32" s="7" t="s">
        <v>17</v>
      </c>
      <c r="D32" s="7" t="s">
        <v>18</v>
      </c>
      <c r="E32" s="7" t="s">
        <v>19</v>
      </c>
      <c r="F32" s="7" t="s">
        <v>20</v>
      </c>
      <c r="G32" s="7" t="s">
        <v>85</v>
      </c>
      <c r="H32" s="7" t="s">
        <v>22</v>
      </c>
      <c r="I32" s="11">
        <v>40.06</v>
      </c>
      <c r="J32" s="11">
        <v>223</v>
      </c>
      <c r="K32" s="11">
        <v>1161.28</v>
      </c>
      <c r="L32" s="11">
        <v>8932.93</v>
      </c>
      <c r="M32" s="11">
        <v>10094.21</v>
      </c>
      <c r="N32" s="7" t="s">
        <v>23</v>
      </c>
      <c r="O32" s="7" t="s">
        <v>50</v>
      </c>
    </row>
    <row r="33" spans="1:15">
      <c r="A33" s="7" t="s">
        <v>15</v>
      </c>
      <c r="B33" s="7" t="s">
        <v>86</v>
      </c>
      <c r="C33" s="7" t="s">
        <v>17</v>
      </c>
      <c r="D33" s="7" t="s">
        <v>18</v>
      </c>
      <c r="E33" s="7" t="s">
        <v>19</v>
      </c>
      <c r="F33" s="7" t="s">
        <v>20</v>
      </c>
      <c r="G33" s="7" t="s">
        <v>87</v>
      </c>
      <c r="H33" s="7" t="s">
        <v>22</v>
      </c>
      <c r="I33" s="11">
        <v>46.83</v>
      </c>
      <c r="J33" s="11">
        <v>102</v>
      </c>
      <c r="K33" s="11">
        <v>621.01</v>
      </c>
      <c r="L33" s="11">
        <v>4777</v>
      </c>
      <c r="M33" s="11">
        <v>5398.01</v>
      </c>
      <c r="N33" s="7" t="s">
        <v>23</v>
      </c>
      <c r="O33" s="7" t="s">
        <v>50</v>
      </c>
    </row>
    <row r="34" spans="1:15">
      <c r="A34" s="7" t="s">
        <v>15</v>
      </c>
      <c r="B34" s="7" t="s">
        <v>88</v>
      </c>
      <c r="C34" s="7" t="s">
        <v>17</v>
      </c>
      <c r="D34" s="7" t="s">
        <v>18</v>
      </c>
      <c r="E34" s="7" t="s">
        <v>19</v>
      </c>
      <c r="F34" s="7" t="s">
        <v>20</v>
      </c>
      <c r="G34" s="7" t="s">
        <v>89</v>
      </c>
      <c r="H34" s="7" t="s">
        <v>22</v>
      </c>
      <c r="I34" s="11">
        <v>353</v>
      </c>
      <c r="J34" s="11">
        <v>10</v>
      </c>
      <c r="K34" s="11">
        <v>458.9</v>
      </c>
      <c r="L34" s="11">
        <v>3530</v>
      </c>
      <c r="M34" s="11">
        <v>3988.9</v>
      </c>
      <c r="N34" s="7" t="s">
        <v>23</v>
      </c>
      <c r="O34" s="7" t="s">
        <v>50</v>
      </c>
    </row>
    <row r="35" spans="1:15">
      <c r="A35" s="7" t="s">
        <v>15</v>
      </c>
      <c r="B35" s="7" t="s">
        <v>90</v>
      </c>
      <c r="C35" s="7" t="s">
        <v>17</v>
      </c>
      <c r="D35" s="7" t="s">
        <v>18</v>
      </c>
      <c r="E35" s="7" t="s">
        <v>19</v>
      </c>
      <c r="F35" s="7" t="s">
        <v>20</v>
      </c>
      <c r="G35" s="7" t="s">
        <v>91</v>
      </c>
      <c r="H35" s="7" t="s">
        <v>22</v>
      </c>
      <c r="I35" s="11">
        <v>0.56</v>
      </c>
      <c r="J35" s="11">
        <v>5000</v>
      </c>
      <c r="K35" s="11">
        <v>364</v>
      </c>
      <c r="L35" s="11">
        <v>2800</v>
      </c>
      <c r="M35" s="11">
        <v>3164</v>
      </c>
      <c r="N35" s="7" t="s">
        <v>23</v>
      </c>
      <c r="O35" s="7" t="s">
        <v>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Z93"/>
  <sheetViews>
    <sheetView workbookViewId="0">
      <selection activeCell="A76" sqref="A76:W83"/>
    </sheetView>
  </sheetViews>
  <sheetFormatPr defaultColWidth="9" defaultRowHeight="13.5"/>
  <cols>
    <col min="1" max="1" width="17.25" customWidth="1"/>
    <col min="2" max="2" width="16" hidden="1" customWidth="1"/>
    <col min="3" max="3" width="10" customWidth="1"/>
    <col min="4" max="4" width="7.125" customWidth="1"/>
    <col min="5" max="5" width="16" hidden="1" customWidth="1"/>
    <col min="6" max="6" width="7.125" style="2" customWidth="1"/>
    <col min="7" max="9" width="16" hidden="1" customWidth="1"/>
    <col min="10" max="10" width="16.625" customWidth="1"/>
    <col min="11" max="12" width="16" hidden="1" customWidth="1"/>
    <col min="13" max="13" width="16" style="2" customWidth="1"/>
    <col min="14" max="16" width="16" hidden="1" customWidth="1"/>
    <col min="17" max="17" width="12" style="2" customWidth="1"/>
    <col min="18" max="22" width="16" hidden="1" customWidth="1"/>
    <col min="23" max="23" width="12.75" style="2" customWidth="1"/>
    <col min="24" max="25" width="16" hidden="1" customWidth="1"/>
    <col min="26" max="26" width="12.625" style="2"/>
  </cols>
  <sheetData>
    <row r="1" spans="1:25">
      <c r="A1" s="3" t="s">
        <v>3</v>
      </c>
      <c r="B1" s="3" t="s">
        <v>2</v>
      </c>
      <c r="C1" s="3" t="s">
        <v>1</v>
      </c>
      <c r="D1" s="3"/>
      <c r="E1" s="3" t="s">
        <v>92</v>
      </c>
      <c r="F1" s="4" t="s">
        <v>6</v>
      </c>
      <c r="G1" s="3" t="s">
        <v>93</v>
      </c>
      <c r="H1" s="3" t="s">
        <v>4</v>
      </c>
      <c r="I1" s="3" t="s">
        <v>5</v>
      </c>
      <c r="J1" s="3" t="s">
        <v>94</v>
      </c>
      <c r="K1" s="3" t="s">
        <v>95</v>
      </c>
      <c r="L1" s="3" t="s">
        <v>96</v>
      </c>
      <c r="M1" s="4" t="s">
        <v>97</v>
      </c>
      <c r="N1" s="3" t="s">
        <v>98</v>
      </c>
      <c r="O1" s="3" t="s">
        <v>99</v>
      </c>
      <c r="P1" s="3" t="s">
        <v>100</v>
      </c>
      <c r="Q1" s="4" t="s">
        <v>101</v>
      </c>
      <c r="R1" s="3" t="s">
        <v>102</v>
      </c>
      <c r="S1" s="3" t="s">
        <v>8</v>
      </c>
      <c r="T1" s="3" t="s">
        <v>103</v>
      </c>
      <c r="U1" s="3" t="s">
        <v>11</v>
      </c>
      <c r="V1" s="3" t="s">
        <v>10</v>
      </c>
      <c r="W1" s="4" t="s">
        <v>104</v>
      </c>
      <c r="X1" s="3" t="s">
        <v>105</v>
      </c>
      <c r="Y1" s="3" t="s">
        <v>106</v>
      </c>
    </row>
    <row r="2" hidden="1" spans="1:26">
      <c r="A2" s="5" t="s">
        <v>18</v>
      </c>
      <c r="B2" s="5" t="s">
        <v>17</v>
      </c>
      <c r="C2" s="5" t="s">
        <v>48</v>
      </c>
      <c r="D2" s="6" t="str">
        <f>VLOOKUP(C2,供应商对账单导出20210401!B:O,14,0)</f>
        <v>陈绘</v>
      </c>
      <c r="E2" s="5" t="s">
        <v>107</v>
      </c>
      <c r="F2" s="5" t="s">
        <v>49</v>
      </c>
      <c r="G2" s="5" t="s">
        <v>49</v>
      </c>
      <c r="H2" s="5" t="s">
        <v>19</v>
      </c>
      <c r="I2" s="5" t="s">
        <v>20</v>
      </c>
      <c r="J2" s="5" t="s">
        <v>108</v>
      </c>
      <c r="K2" s="5" t="s">
        <v>109</v>
      </c>
      <c r="L2" s="5" t="s">
        <v>110</v>
      </c>
      <c r="M2" s="8" t="s">
        <v>111</v>
      </c>
      <c r="N2" s="5" t="s">
        <v>112</v>
      </c>
      <c r="O2" s="9">
        <v>15000</v>
      </c>
      <c r="P2" s="9">
        <v>0</v>
      </c>
      <c r="Q2" s="9">
        <v>15000</v>
      </c>
      <c r="R2" s="5" t="s">
        <v>113</v>
      </c>
      <c r="S2" s="9">
        <v>0.56</v>
      </c>
      <c r="T2" s="5" t="s">
        <v>114</v>
      </c>
      <c r="U2" s="9">
        <v>8400</v>
      </c>
      <c r="V2" s="9">
        <v>1092</v>
      </c>
      <c r="W2" s="9">
        <v>9492</v>
      </c>
      <c r="X2" s="7" t="s">
        <v>115</v>
      </c>
      <c r="Y2" s="7" t="s">
        <v>116</v>
      </c>
      <c r="Z2"/>
    </row>
    <row r="3" hidden="1" spans="1:26">
      <c r="A3" s="5" t="s">
        <v>18</v>
      </c>
      <c r="B3" s="5" t="s">
        <v>17</v>
      </c>
      <c r="C3" s="5" t="s">
        <v>48</v>
      </c>
      <c r="D3" s="6" t="str">
        <f>VLOOKUP(C3,供应商对账单导出20210401!B:O,14,0)</f>
        <v>陈绘</v>
      </c>
      <c r="E3" s="5" t="s">
        <v>117</v>
      </c>
      <c r="F3" s="5" t="s">
        <v>49</v>
      </c>
      <c r="G3" s="5" t="s">
        <v>49</v>
      </c>
      <c r="H3" s="5" t="s">
        <v>19</v>
      </c>
      <c r="I3" s="5" t="s">
        <v>20</v>
      </c>
      <c r="J3" s="5" t="s">
        <v>118</v>
      </c>
      <c r="K3" s="5" t="s">
        <v>119</v>
      </c>
      <c r="L3" s="5" t="s">
        <v>110</v>
      </c>
      <c r="M3" s="8" t="s">
        <v>111</v>
      </c>
      <c r="N3" s="5" t="s">
        <v>120</v>
      </c>
      <c r="O3" s="9">
        <v>2000</v>
      </c>
      <c r="P3" s="9">
        <v>0</v>
      </c>
      <c r="Q3" s="9">
        <v>2000</v>
      </c>
      <c r="R3" s="5" t="s">
        <v>113</v>
      </c>
      <c r="S3" s="9">
        <v>0.56</v>
      </c>
      <c r="T3" s="5" t="s">
        <v>114</v>
      </c>
      <c r="U3" s="9">
        <v>1120</v>
      </c>
      <c r="V3" s="9">
        <v>145.6</v>
      </c>
      <c r="W3" s="9">
        <v>1265.6</v>
      </c>
      <c r="X3" s="7" t="s">
        <v>115</v>
      </c>
      <c r="Y3" s="7" t="s">
        <v>116</v>
      </c>
      <c r="Z3"/>
    </row>
    <row r="4" hidden="1" spans="1:26">
      <c r="A4" s="5" t="s">
        <v>18</v>
      </c>
      <c r="B4" s="5" t="s">
        <v>17</v>
      </c>
      <c r="C4" s="5" t="s">
        <v>48</v>
      </c>
      <c r="D4" s="6" t="str">
        <f>VLOOKUP(C4,供应商对账单导出20210401!B:O,14,0)</f>
        <v>陈绘</v>
      </c>
      <c r="E4" s="5" t="s">
        <v>121</v>
      </c>
      <c r="F4" s="5" t="s">
        <v>49</v>
      </c>
      <c r="G4" s="5" t="s">
        <v>49</v>
      </c>
      <c r="H4" s="5" t="s">
        <v>19</v>
      </c>
      <c r="I4" s="5" t="s">
        <v>20</v>
      </c>
      <c r="J4" s="5" t="s">
        <v>118</v>
      </c>
      <c r="K4" s="5" t="s">
        <v>109</v>
      </c>
      <c r="L4" s="5" t="s">
        <v>110</v>
      </c>
      <c r="M4" s="8" t="s">
        <v>111</v>
      </c>
      <c r="N4" s="5" t="s">
        <v>122</v>
      </c>
      <c r="O4" s="9">
        <v>15000</v>
      </c>
      <c r="P4" s="9">
        <v>0</v>
      </c>
      <c r="Q4" s="9">
        <v>15000</v>
      </c>
      <c r="R4" s="5" t="s">
        <v>113</v>
      </c>
      <c r="S4" s="9">
        <v>0.56</v>
      </c>
      <c r="T4" s="5" t="s">
        <v>114</v>
      </c>
      <c r="U4" s="9">
        <v>8400</v>
      </c>
      <c r="V4" s="9">
        <v>1092</v>
      </c>
      <c r="W4" s="9">
        <v>9492</v>
      </c>
      <c r="X4" s="7" t="s">
        <v>115</v>
      </c>
      <c r="Y4" s="7" t="s">
        <v>116</v>
      </c>
      <c r="Z4"/>
    </row>
    <row r="5" hidden="1" spans="1:26">
      <c r="A5" s="5" t="s">
        <v>18</v>
      </c>
      <c r="B5" s="5" t="s">
        <v>17</v>
      </c>
      <c r="C5" s="5" t="s">
        <v>48</v>
      </c>
      <c r="D5" s="6" t="str">
        <f>VLOOKUP(C5,供应商对账单导出20210401!B:O,14,0)</f>
        <v>陈绘</v>
      </c>
      <c r="E5" s="5" t="s">
        <v>123</v>
      </c>
      <c r="F5" s="5" t="s">
        <v>49</v>
      </c>
      <c r="G5" s="5" t="s">
        <v>49</v>
      </c>
      <c r="H5" s="5" t="s">
        <v>19</v>
      </c>
      <c r="I5" s="5" t="s">
        <v>20</v>
      </c>
      <c r="J5" s="5" t="s">
        <v>124</v>
      </c>
      <c r="K5" s="5" t="s">
        <v>109</v>
      </c>
      <c r="L5" s="5" t="s">
        <v>125</v>
      </c>
      <c r="M5" s="8" t="s">
        <v>126</v>
      </c>
      <c r="N5" s="5" t="s">
        <v>127</v>
      </c>
      <c r="O5" s="9">
        <v>30</v>
      </c>
      <c r="P5" s="9">
        <v>0</v>
      </c>
      <c r="Q5" s="9">
        <v>30</v>
      </c>
      <c r="R5" s="5" t="s">
        <v>113</v>
      </c>
      <c r="S5" s="9">
        <v>23.27</v>
      </c>
      <c r="T5" s="5" t="s">
        <v>114</v>
      </c>
      <c r="U5" s="9">
        <v>698.1</v>
      </c>
      <c r="V5" s="9">
        <v>90.75</v>
      </c>
      <c r="W5" s="9">
        <v>788.85</v>
      </c>
      <c r="X5" s="7" t="s">
        <v>115</v>
      </c>
      <c r="Y5" s="7" t="s">
        <v>116</v>
      </c>
      <c r="Z5"/>
    </row>
    <row r="6" hidden="1" spans="1:26">
      <c r="A6" s="5" t="s">
        <v>18</v>
      </c>
      <c r="B6" s="5" t="s">
        <v>17</v>
      </c>
      <c r="C6" s="5" t="s">
        <v>51</v>
      </c>
      <c r="D6" s="6" t="str">
        <f>VLOOKUP(C6,供应商对账单导出20210401!B:O,14,0)</f>
        <v>陈绘</v>
      </c>
      <c r="E6" s="5" t="s">
        <v>107</v>
      </c>
      <c r="F6" s="5" t="s">
        <v>52</v>
      </c>
      <c r="G6" s="5" t="s">
        <v>52</v>
      </c>
      <c r="H6" s="5" t="s">
        <v>19</v>
      </c>
      <c r="I6" s="5" t="s">
        <v>20</v>
      </c>
      <c r="J6" s="5" t="s">
        <v>128</v>
      </c>
      <c r="K6" s="5" t="s">
        <v>109</v>
      </c>
      <c r="L6" s="5" t="s">
        <v>23</v>
      </c>
      <c r="M6" s="8" t="s">
        <v>129</v>
      </c>
      <c r="N6" s="5" t="s">
        <v>130</v>
      </c>
      <c r="O6" s="9">
        <v>1</v>
      </c>
      <c r="P6" s="9">
        <v>0</v>
      </c>
      <c r="Q6" s="9">
        <v>1</v>
      </c>
      <c r="R6" s="5" t="s">
        <v>113</v>
      </c>
      <c r="S6" s="9">
        <v>95</v>
      </c>
      <c r="T6" s="5" t="s">
        <v>114</v>
      </c>
      <c r="U6" s="9">
        <v>95</v>
      </c>
      <c r="V6" s="9">
        <v>12.35</v>
      </c>
      <c r="W6" s="9">
        <v>107.35</v>
      </c>
      <c r="X6" s="7" t="s">
        <v>115</v>
      </c>
      <c r="Y6" s="7" t="s">
        <v>116</v>
      </c>
      <c r="Z6"/>
    </row>
    <row r="7" hidden="1" spans="1:26">
      <c r="A7" s="5" t="s">
        <v>18</v>
      </c>
      <c r="B7" s="5" t="s">
        <v>17</v>
      </c>
      <c r="C7" s="5" t="s">
        <v>51</v>
      </c>
      <c r="D7" s="6" t="str">
        <f>VLOOKUP(C7,供应商对账单导出20210401!B:O,14,0)</f>
        <v>陈绘</v>
      </c>
      <c r="E7" s="5" t="s">
        <v>117</v>
      </c>
      <c r="F7" s="5" t="s">
        <v>52</v>
      </c>
      <c r="G7" s="5" t="s">
        <v>52</v>
      </c>
      <c r="H7" s="5" t="s">
        <v>19</v>
      </c>
      <c r="I7" s="5" t="s">
        <v>20</v>
      </c>
      <c r="J7" s="5" t="s">
        <v>131</v>
      </c>
      <c r="K7" s="5" t="s">
        <v>109</v>
      </c>
      <c r="L7" s="5" t="s">
        <v>23</v>
      </c>
      <c r="M7" s="8" t="s">
        <v>132</v>
      </c>
      <c r="N7" s="5" t="s">
        <v>133</v>
      </c>
      <c r="O7" s="9">
        <v>5</v>
      </c>
      <c r="P7" s="9">
        <v>0</v>
      </c>
      <c r="Q7" s="9">
        <v>5</v>
      </c>
      <c r="R7" s="5" t="s">
        <v>113</v>
      </c>
      <c r="S7" s="9">
        <v>2378</v>
      </c>
      <c r="T7" s="5" t="s">
        <v>114</v>
      </c>
      <c r="U7" s="9">
        <v>11890</v>
      </c>
      <c r="V7" s="9">
        <v>1545.7</v>
      </c>
      <c r="W7" s="9">
        <v>13435.7</v>
      </c>
      <c r="X7" s="7" t="s">
        <v>115</v>
      </c>
      <c r="Y7" s="7" t="s">
        <v>116</v>
      </c>
      <c r="Z7"/>
    </row>
    <row r="8" hidden="1" spans="1:26">
      <c r="A8" s="5" t="s">
        <v>18</v>
      </c>
      <c r="B8" s="5" t="s">
        <v>17</v>
      </c>
      <c r="C8" s="5" t="s">
        <v>51</v>
      </c>
      <c r="D8" s="6" t="str">
        <f>VLOOKUP(C8,供应商对账单导出20210401!B:O,14,0)</f>
        <v>陈绘</v>
      </c>
      <c r="E8" s="5" t="s">
        <v>121</v>
      </c>
      <c r="F8" s="5" t="s">
        <v>52</v>
      </c>
      <c r="G8" s="5" t="s">
        <v>52</v>
      </c>
      <c r="H8" s="5" t="s">
        <v>19</v>
      </c>
      <c r="I8" s="5" t="s">
        <v>20</v>
      </c>
      <c r="J8" s="5" t="s">
        <v>134</v>
      </c>
      <c r="K8" s="5" t="s">
        <v>109</v>
      </c>
      <c r="L8" s="5" t="s">
        <v>135</v>
      </c>
      <c r="M8" s="8" t="s">
        <v>136</v>
      </c>
      <c r="N8" s="5" t="s">
        <v>122</v>
      </c>
      <c r="O8" s="9">
        <v>20</v>
      </c>
      <c r="P8" s="9">
        <v>0</v>
      </c>
      <c r="Q8" s="9">
        <v>20</v>
      </c>
      <c r="R8" s="5" t="s">
        <v>113</v>
      </c>
      <c r="S8" s="9">
        <v>35</v>
      </c>
      <c r="T8" s="5" t="s">
        <v>114</v>
      </c>
      <c r="U8" s="9">
        <v>700</v>
      </c>
      <c r="V8" s="9">
        <v>91</v>
      </c>
      <c r="W8" s="9">
        <v>791</v>
      </c>
      <c r="X8" s="7" t="s">
        <v>115</v>
      </c>
      <c r="Y8" s="7" t="s">
        <v>116</v>
      </c>
      <c r="Z8"/>
    </row>
    <row r="9" hidden="1" spans="1:26">
      <c r="A9" s="5" t="s">
        <v>18</v>
      </c>
      <c r="B9" s="5" t="s">
        <v>17</v>
      </c>
      <c r="C9" s="5" t="s">
        <v>53</v>
      </c>
      <c r="D9" s="6" t="str">
        <f>VLOOKUP(C9,供应商对账单导出20210401!B:O,14,0)</f>
        <v>陈绘</v>
      </c>
      <c r="E9" s="5" t="s">
        <v>107</v>
      </c>
      <c r="F9" s="5" t="s">
        <v>54</v>
      </c>
      <c r="G9" s="5" t="s">
        <v>54</v>
      </c>
      <c r="H9" s="5" t="s">
        <v>19</v>
      </c>
      <c r="I9" s="5" t="s">
        <v>20</v>
      </c>
      <c r="J9" s="5" t="s">
        <v>137</v>
      </c>
      <c r="K9" s="5" t="s">
        <v>109</v>
      </c>
      <c r="L9" s="5" t="s">
        <v>23</v>
      </c>
      <c r="M9" s="8" t="s">
        <v>138</v>
      </c>
      <c r="N9" s="5" t="s">
        <v>139</v>
      </c>
      <c r="O9" s="9">
        <v>6</v>
      </c>
      <c r="P9" s="9">
        <v>0</v>
      </c>
      <c r="Q9" s="9">
        <v>6</v>
      </c>
      <c r="R9" s="5" t="s">
        <v>113</v>
      </c>
      <c r="S9" s="9">
        <v>1380</v>
      </c>
      <c r="T9" s="5" t="s">
        <v>114</v>
      </c>
      <c r="U9" s="9">
        <v>8280</v>
      </c>
      <c r="V9" s="9">
        <v>1076.4</v>
      </c>
      <c r="W9" s="9">
        <v>9356.4</v>
      </c>
      <c r="X9" s="7" t="s">
        <v>115</v>
      </c>
      <c r="Y9" s="7" t="s">
        <v>116</v>
      </c>
      <c r="Z9"/>
    </row>
    <row r="10" hidden="1" spans="1:26">
      <c r="A10" s="5" t="s">
        <v>18</v>
      </c>
      <c r="B10" s="5" t="s">
        <v>17</v>
      </c>
      <c r="C10" s="5" t="s">
        <v>53</v>
      </c>
      <c r="D10" s="6" t="str">
        <f>VLOOKUP(C10,供应商对账单导出20210401!B:O,14,0)</f>
        <v>陈绘</v>
      </c>
      <c r="E10" s="5" t="s">
        <v>117</v>
      </c>
      <c r="F10" s="5" t="s">
        <v>54</v>
      </c>
      <c r="G10" s="5" t="s">
        <v>54</v>
      </c>
      <c r="H10" s="5" t="s">
        <v>19</v>
      </c>
      <c r="I10" s="5" t="s">
        <v>20</v>
      </c>
      <c r="J10" s="5" t="s">
        <v>140</v>
      </c>
      <c r="K10" s="5" t="s">
        <v>109</v>
      </c>
      <c r="L10" s="5" t="s">
        <v>23</v>
      </c>
      <c r="M10" s="8" t="s">
        <v>141</v>
      </c>
      <c r="N10" s="5" t="s">
        <v>142</v>
      </c>
      <c r="O10" s="9">
        <v>20</v>
      </c>
      <c r="P10" s="9">
        <v>0</v>
      </c>
      <c r="Q10" s="9">
        <v>20</v>
      </c>
      <c r="R10" s="5" t="s">
        <v>113</v>
      </c>
      <c r="S10" s="9">
        <v>29</v>
      </c>
      <c r="T10" s="5" t="s">
        <v>114</v>
      </c>
      <c r="U10" s="9">
        <v>580</v>
      </c>
      <c r="V10" s="9">
        <v>75.4</v>
      </c>
      <c r="W10" s="9">
        <v>655.4</v>
      </c>
      <c r="X10" s="7" t="s">
        <v>115</v>
      </c>
      <c r="Y10" s="7" t="s">
        <v>116</v>
      </c>
      <c r="Z10"/>
    </row>
    <row r="11" hidden="1" spans="1:26">
      <c r="A11" s="5" t="s">
        <v>18</v>
      </c>
      <c r="B11" s="5" t="s">
        <v>17</v>
      </c>
      <c r="C11" s="5" t="s">
        <v>53</v>
      </c>
      <c r="D11" s="6" t="str">
        <f>VLOOKUP(C11,供应商对账单导出20210401!B:O,14,0)</f>
        <v>陈绘</v>
      </c>
      <c r="E11" s="5" t="s">
        <v>121</v>
      </c>
      <c r="F11" s="5" t="s">
        <v>54</v>
      </c>
      <c r="G11" s="5" t="s">
        <v>54</v>
      </c>
      <c r="H11" s="5" t="s">
        <v>19</v>
      </c>
      <c r="I11" s="5" t="s">
        <v>20</v>
      </c>
      <c r="J11" s="5" t="s">
        <v>143</v>
      </c>
      <c r="K11" s="5" t="s">
        <v>109</v>
      </c>
      <c r="L11" s="5" t="s">
        <v>23</v>
      </c>
      <c r="M11" s="8" t="s">
        <v>144</v>
      </c>
      <c r="N11" s="5" t="s">
        <v>142</v>
      </c>
      <c r="O11" s="9">
        <v>6</v>
      </c>
      <c r="P11" s="9">
        <v>0</v>
      </c>
      <c r="Q11" s="9">
        <v>6</v>
      </c>
      <c r="R11" s="5" t="s">
        <v>113</v>
      </c>
      <c r="S11" s="9">
        <v>3375</v>
      </c>
      <c r="T11" s="5" t="s">
        <v>114</v>
      </c>
      <c r="U11" s="9">
        <v>20250</v>
      </c>
      <c r="V11" s="9">
        <v>2632.5</v>
      </c>
      <c r="W11" s="9">
        <v>22882.5</v>
      </c>
      <c r="X11" s="7" t="s">
        <v>115</v>
      </c>
      <c r="Y11" s="7" t="s">
        <v>116</v>
      </c>
      <c r="Z11"/>
    </row>
    <row r="12" hidden="1" spans="1:26">
      <c r="A12" s="5" t="s">
        <v>18</v>
      </c>
      <c r="B12" s="5" t="s">
        <v>17</v>
      </c>
      <c r="C12" s="5" t="s">
        <v>55</v>
      </c>
      <c r="D12" s="6" t="str">
        <f>VLOOKUP(C12,供应商对账单导出20210401!B:O,14,0)</f>
        <v>陈绘</v>
      </c>
      <c r="E12" s="5" t="s">
        <v>107</v>
      </c>
      <c r="F12" s="5" t="s">
        <v>56</v>
      </c>
      <c r="G12" s="5" t="s">
        <v>56</v>
      </c>
      <c r="H12" s="5" t="s">
        <v>19</v>
      </c>
      <c r="I12" s="5" t="s">
        <v>20</v>
      </c>
      <c r="J12" s="5" t="s">
        <v>145</v>
      </c>
      <c r="K12" s="5" t="s">
        <v>109</v>
      </c>
      <c r="L12" s="5" t="s">
        <v>23</v>
      </c>
      <c r="M12" s="8" t="s">
        <v>146</v>
      </c>
      <c r="N12" s="5" t="s">
        <v>147</v>
      </c>
      <c r="O12" s="9">
        <v>1</v>
      </c>
      <c r="P12" s="9">
        <v>0</v>
      </c>
      <c r="Q12" s="9">
        <v>1</v>
      </c>
      <c r="R12" s="5" t="s">
        <v>148</v>
      </c>
      <c r="S12" s="9">
        <v>424</v>
      </c>
      <c r="T12" s="5" t="s">
        <v>114</v>
      </c>
      <c r="U12" s="9">
        <v>424</v>
      </c>
      <c r="V12" s="9">
        <v>55.12</v>
      </c>
      <c r="W12" s="9">
        <v>479.12</v>
      </c>
      <c r="X12" s="7" t="s">
        <v>115</v>
      </c>
      <c r="Y12" s="7" t="s">
        <v>116</v>
      </c>
      <c r="Z12"/>
    </row>
    <row r="13" hidden="1" spans="1:26">
      <c r="A13" s="5" t="s">
        <v>18</v>
      </c>
      <c r="B13" s="5" t="s">
        <v>17</v>
      </c>
      <c r="C13" s="5" t="s">
        <v>57</v>
      </c>
      <c r="D13" s="6" t="str">
        <f>VLOOKUP(C13,供应商对账单导出20210401!B:O,14,0)</f>
        <v>陈绘</v>
      </c>
      <c r="E13" s="5" t="s">
        <v>107</v>
      </c>
      <c r="F13" s="5" t="s">
        <v>58</v>
      </c>
      <c r="G13" s="5" t="s">
        <v>149</v>
      </c>
      <c r="H13" s="5" t="s">
        <v>19</v>
      </c>
      <c r="I13" s="5" t="s">
        <v>20</v>
      </c>
      <c r="J13" s="5" t="s">
        <v>150</v>
      </c>
      <c r="K13" s="5" t="s">
        <v>109</v>
      </c>
      <c r="L13" s="5" t="s">
        <v>23</v>
      </c>
      <c r="M13" s="8" t="s">
        <v>151</v>
      </c>
      <c r="N13" s="5" t="s">
        <v>152</v>
      </c>
      <c r="O13" s="9">
        <v>40</v>
      </c>
      <c r="P13" s="9">
        <v>0</v>
      </c>
      <c r="Q13" s="9">
        <v>40</v>
      </c>
      <c r="R13" s="5" t="s">
        <v>113</v>
      </c>
      <c r="S13" s="9">
        <v>2890</v>
      </c>
      <c r="T13" s="5" t="s">
        <v>114</v>
      </c>
      <c r="U13" s="9">
        <v>115600</v>
      </c>
      <c r="V13" s="9">
        <v>15028</v>
      </c>
      <c r="W13" s="9">
        <v>130628</v>
      </c>
      <c r="X13" s="7" t="s">
        <v>115</v>
      </c>
      <c r="Y13" s="7" t="s">
        <v>116</v>
      </c>
      <c r="Z13"/>
    </row>
    <row r="14" hidden="1" spans="1:26">
      <c r="A14" s="5" t="s">
        <v>18</v>
      </c>
      <c r="B14" s="5" t="s">
        <v>17</v>
      </c>
      <c r="C14" s="5" t="s">
        <v>57</v>
      </c>
      <c r="D14" s="6" t="str">
        <f>VLOOKUP(C14,供应商对账单导出20210401!B:O,14,0)</f>
        <v>陈绘</v>
      </c>
      <c r="E14" s="5" t="s">
        <v>117</v>
      </c>
      <c r="F14" s="5" t="s">
        <v>58</v>
      </c>
      <c r="G14" s="5" t="s">
        <v>149</v>
      </c>
      <c r="H14" s="5" t="s">
        <v>19</v>
      </c>
      <c r="I14" s="5" t="s">
        <v>20</v>
      </c>
      <c r="J14" s="5" t="s">
        <v>153</v>
      </c>
      <c r="K14" s="5" t="s">
        <v>109</v>
      </c>
      <c r="L14" s="5" t="s">
        <v>23</v>
      </c>
      <c r="M14" s="8" t="s">
        <v>154</v>
      </c>
      <c r="N14" s="5" t="s">
        <v>152</v>
      </c>
      <c r="O14" s="9">
        <v>3</v>
      </c>
      <c r="P14" s="9">
        <v>0</v>
      </c>
      <c r="Q14" s="9">
        <v>3</v>
      </c>
      <c r="R14" s="5" t="s">
        <v>155</v>
      </c>
      <c r="S14" s="9">
        <v>2890</v>
      </c>
      <c r="T14" s="5" t="s">
        <v>114</v>
      </c>
      <c r="U14" s="9">
        <v>8670</v>
      </c>
      <c r="V14" s="9">
        <v>1127.1</v>
      </c>
      <c r="W14" s="9">
        <v>9797.1</v>
      </c>
      <c r="X14" s="7" t="s">
        <v>115</v>
      </c>
      <c r="Y14" s="7" t="s">
        <v>116</v>
      </c>
      <c r="Z14"/>
    </row>
    <row r="15" hidden="1" spans="1:26">
      <c r="A15" s="5" t="s">
        <v>18</v>
      </c>
      <c r="B15" s="5" t="s">
        <v>17</v>
      </c>
      <c r="C15" s="5" t="s">
        <v>57</v>
      </c>
      <c r="D15" s="6" t="str">
        <f>VLOOKUP(C15,供应商对账单导出20210401!B:O,14,0)</f>
        <v>陈绘</v>
      </c>
      <c r="E15" s="5" t="s">
        <v>121</v>
      </c>
      <c r="F15" s="5" t="s">
        <v>58</v>
      </c>
      <c r="G15" s="5" t="s">
        <v>149</v>
      </c>
      <c r="H15" s="5" t="s">
        <v>19</v>
      </c>
      <c r="I15" s="5" t="s">
        <v>20</v>
      </c>
      <c r="J15" s="5" t="s">
        <v>156</v>
      </c>
      <c r="K15" s="5" t="s">
        <v>109</v>
      </c>
      <c r="L15" s="5" t="s">
        <v>23</v>
      </c>
      <c r="M15" s="8" t="s">
        <v>157</v>
      </c>
      <c r="N15" s="5" t="s">
        <v>142</v>
      </c>
      <c r="O15" s="9">
        <v>30</v>
      </c>
      <c r="P15" s="9">
        <v>0</v>
      </c>
      <c r="Q15" s="9">
        <v>30</v>
      </c>
      <c r="R15" s="5" t="s">
        <v>113</v>
      </c>
      <c r="S15" s="9">
        <v>2890</v>
      </c>
      <c r="T15" s="5" t="s">
        <v>114</v>
      </c>
      <c r="U15" s="9">
        <v>86700</v>
      </c>
      <c r="V15" s="9">
        <v>11271</v>
      </c>
      <c r="W15" s="9">
        <v>97971</v>
      </c>
      <c r="X15" s="7" t="s">
        <v>115</v>
      </c>
      <c r="Y15" s="7" t="s">
        <v>116</v>
      </c>
      <c r="Z15"/>
    </row>
    <row r="16" hidden="1" spans="1:26">
      <c r="A16" s="5" t="s">
        <v>18</v>
      </c>
      <c r="B16" s="5" t="s">
        <v>17</v>
      </c>
      <c r="C16" s="5" t="s">
        <v>57</v>
      </c>
      <c r="D16" s="6" t="str">
        <f>VLOOKUP(C16,供应商对账单导出20210401!B:O,14,0)</f>
        <v>陈绘</v>
      </c>
      <c r="E16" s="5" t="s">
        <v>123</v>
      </c>
      <c r="F16" s="5" t="s">
        <v>58</v>
      </c>
      <c r="G16" s="5" t="s">
        <v>158</v>
      </c>
      <c r="H16" s="5" t="s">
        <v>19</v>
      </c>
      <c r="I16" s="5" t="s">
        <v>20</v>
      </c>
      <c r="J16" s="5" t="s">
        <v>159</v>
      </c>
      <c r="K16" s="5" t="s">
        <v>109</v>
      </c>
      <c r="L16" s="5" t="s">
        <v>23</v>
      </c>
      <c r="M16" s="8" t="s">
        <v>160</v>
      </c>
      <c r="N16" s="5" t="s">
        <v>161</v>
      </c>
      <c r="O16" s="9">
        <v>1</v>
      </c>
      <c r="P16" s="9">
        <v>0</v>
      </c>
      <c r="Q16" s="9">
        <v>1</v>
      </c>
      <c r="R16" s="5" t="s">
        <v>113</v>
      </c>
      <c r="S16" s="9">
        <v>4650</v>
      </c>
      <c r="T16" s="5" t="s">
        <v>114</v>
      </c>
      <c r="U16" s="9">
        <v>4650</v>
      </c>
      <c r="V16" s="9">
        <v>604.5</v>
      </c>
      <c r="W16" s="9">
        <v>5254.5</v>
      </c>
      <c r="X16" s="7" t="s">
        <v>115</v>
      </c>
      <c r="Y16" s="7" t="s">
        <v>116</v>
      </c>
      <c r="Z16"/>
    </row>
    <row r="17" hidden="1" spans="1:26">
      <c r="A17" s="5" t="s">
        <v>18</v>
      </c>
      <c r="B17" s="5" t="s">
        <v>17</v>
      </c>
      <c r="C17" s="5" t="s">
        <v>57</v>
      </c>
      <c r="D17" s="6" t="str">
        <f>VLOOKUP(C17,供应商对账单导出20210401!B:O,14,0)</f>
        <v>陈绘</v>
      </c>
      <c r="E17" s="5" t="s">
        <v>162</v>
      </c>
      <c r="F17" s="5" t="s">
        <v>58</v>
      </c>
      <c r="G17" s="5" t="s">
        <v>149</v>
      </c>
      <c r="H17" s="5" t="s">
        <v>19</v>
      </c>
      <c r="I17" s="5" t="s">
        <v>20</v>
      </c>
      <c r="J17" s="5" t="s">
        <v>163</v>
      </c>
      <c r="K17" s="5" t="s">
        <v>109</v>
      </c>
      <c r="L17" s="5" t="s">
        <v>23</v>
      </c>
      <c r="M17" s="8" t="s">
        <v>164</v>
      </c>
      <c r="N17" s="5" t="s">
        <v>165</v>
      </c>
      <c r="O17" s="9">
        <v>98</v>
      </c>
      <c r="P17" s="9">
        <v>0</v>
      </c>
      <c r="Q17" s="9">
        <v>98</v>
      </c>
      <c r="R17" s="5" t="s">
        <v>166</v>
      </c>
      <c r="S17" s="9">
        <v>452</v>
      </c>
      <c r="T17" s="5" t="s">
        <v>114</v>
      </c>
      <c r="U17" s="9">
        <v>44296</v>
      </c>
      <c r="V17" s="9">
        <v>5758.48</v>
      </c>
      <c r="W17" s="9">
        <v>50054.48</v>
      </c>
      <c r="X17" s="7" t="s">
        <v>115</v>
      </c>
      <c r="Y17" s="7" t="s">
        <v>116</v>
      </c>
      <c r="Z17"/>
    </row>
    <row r="18" hidden="1" spans="1:26">
      <c r="A18" s="5" t="s">
        <v>18</v>
      </c>
      <c r="B18" s="5" t="s">
        <v>17</v>
      </c>
      <c r="C18" s="5" t="s">
        <v>57</v>
      </c>
      <c r="D18" s="6" t="str">
        <f>VLOOKUP(C18,供应商对账单导出20210401!B:O,14,0)</f>
        <v>陈绘</v>
      </c>
      <c r="E18" s="5" t="s">
        <v>167</v>
      </c>
      <c r="F18" s="5" t="s">
        <v>58</v>
      </c>
      <c r="G18" s="5" t="s">
        <v>149</v>
      </c>
      <c r="H18" s="5" t="s">
        <v>19</v>
      </c>
      <c r="I18" s="5" t="s">
        <v>20</v>
      </c>
      <c r="J18" s="5" t="s">
        <v>163</v>
      </c>
      <c r="K18" s="5" t="s">
        <v>109</v>
      </c>
      <c r="L18" s="5" t="s">
        <v>23</v>
      </c>
      <c r="M18" s="8" t="s">
        <v>164</v>
      </c>
      <c r="N18" s="5" t="s">
        <v>165</v>
      </c>
      <c r="O18" s="9">
        <v>38</v>
      </c>
      <c r="P18" s="9">
        <v>0</v>
      </c>
      <c r="Q18" s="9">
        <v>38</v>
      </c>
      <c r="R18" s="5" t="s">
        <v>166</v>
      </c>
      <c r="S18" s="9">
        <v>452</v>
      </c>
      <c r="T18" s="5" t="s">
        <v>114</v>
      </c>
      <c r="U18" s="9">
        <v>17176</v>
      </c>
      <c r="V18" s="9">
        <v>2232.88</v>
      </c>
      <c r="W18" s="9">
        <v>19408.88</v>
      </c>
      <c r="X18" s="7" t="s">
        <v>115</v>
      </c>
      <c r="Y18" s="7" t="s">
        <v>116</v>
      </c>
      <c r="Z18"/>
    </row>
    <row r="19" hidden="1" spans="1:26">
      <c r="A19" s="5" t="s">
        <v>18</v>
      </c>
      <c r="B19" s="5" t="s">
        <v>17</v>
      </c>
      <c r="C19" s="5" t="s">
        <v>57</v>
      </c>
      <c r="D19" s="6" t="str">
        <f>VLOOKUP(C19,供应商对账单导出20210401!B:O,14,0)</f>
        <v>陈绘</v>
      </c>
      <c r="E19" s="5" t="s">
        <v>168</v>
      </c>
      <c r="F19" s="5" t="s">
        <v>58</v>
      </c>
      <c r="G19" s="5" t="s">
        <v>158</v>
      </c>
      <c r="H19" s="5" t="s">
        <v>19</v>
      </c>
      <c r="I19" s="5" t="s">
        <v>20</v>
      </c>
      <c r="J19" s="5" t="s">
        <v>169</v>
      </c>
      <c r="K19" s="5" t="s">
        <v>109</v>
      </c>
      <c r="L19" s="5" t="s">
        <v>23</v>
      </c>
      <c r="M19" s="8" t="s">
        <v>170</v>
      </c>
      <c r="N19" s="5" t="s">
        <v>122</v>
      </c>
      <c r="O19" s="9">
        <v>5</v>
      </c>
      <c r="P19" s="9">
        <v>0</v>
      </c>
      <c r="Q19" s="9">
        <v>5</v>
      </c>
      <c r="R19" s="5" t="s">
        <v>148</v>
      </c>
      <c r="S19" s="9">
        <v>35</v>
      </c>
      <c r="T19" s="5" t="s">
        <v>114</v>
      </c>
      <c r="U19" s="9">
        <v>175</v>
      </c>
      <c r="V19" s="9">
        <v>22.75</v>
      </c>
      <c r="W19" s="9">
        <v>197.75</v>
      </c>
      <c r="X19" s="7" t="s">
        <v>115</v>
      </c>
      <c r="Y19" s="7" t="s">
        <v>116</v>
      </c>
      <c r="Z19"/>
    </row>
    <row r="20" hidden="1" spans="1:26">
      <c r="A20" s="5" t="s">
        <v>18</v>
      </c>
      <c r="B20" s="5" t="s">
        <v>17</v>
      </c>
      <c r="C20" s="5" t="s">
        <v>57</v>
      </c>
      <c r="D20" s="6" t="str">
        <f>VLOOKUP(C20,供应商对账单导出20210401!B:O,14,0)</f>
        <v>陈绘</v>
      </c>
      <c r="E20" s="5" t="s">
        <v>171</v>
      </c>
      <c r="F20" s="5" t="s">
        <v>58</v>
      </c>
      <c r="G20" s="5" t="s">
        <v>158</v>
      </c>
      <c r="H20" s="5" t="s">
        <v>19</v>
      </c>
      <c r="I20" s="5" t="s">
        <v>20</v>
      </c>
      <c r="J20" s="5" t="s">
        <v>169</v>
      </c>
      <c r="K20" s="5" t="s">
        <v>119</v>
      </c>
      <c r="L20" s="5" t="s">
        <v>23</v>
      </c>
      <c r="M20" s="8" t="s">
        <v>172</v>
      </c>
      <c r="N20" s="5" t="s">
        <v>122</v>
      </c>
      <c r="O20" s="9">
        <v>5</v>
      </c>
      <c r="P20" s="9">
        <v>0</v>
      </c>
      <c r="Q20" s="9">
        <v>5</v>
      </c>
      <c r="R20" s="5" t="s">
        <v>148</v>
      </c>
      <c r="S20" s="9">
        <v>35</v>
      </c>
      <c r="T20" s="5" t="s">
        <v>114</v>
      </c>
      <c r="U20" s="9">
        <v>175</v>
      </c>
      <c r="V20" s="9">
        <v>22.75</v>
      </c>
      <c r="W20" s="9">
        <v>197.75</v>
      </c>
      <c r="X20" s="7" t="s">
        <v>115</v>
      </c>
      <c r="Y20" s="7" t="s">
        <v>116</v>
      </c>
      <c r="Z20"/>
    </row>
    <row r="21" hidden="1" spans="1:26">
      <c r="A21" s="5" t="s">
        <v>18</v>
      </c>
      <c r="B21" s="5" t="s">
        <v>17</v>
      </c>
      <c r="C21" s="5" t="s">
        <v>57</v>
      </c>
      <c r="D21" s="6" t="str">
        <f>VLOOKUP(C21,供应商对账单导出20210401!B:O,14,0)</f>
        <v>陈绘</v>
      </c>
      <c r="E21" s="5" t="s">
        <v>173</v>
      </c>
      <c r="F21" s="5" t="s">
        <v>58</v>
      </c>
      <c r="G21" s="5" t="s">
        <v>149</v>
      </c>
      <c r="H21" s="5" t="s">
        <v>19</v>
      </c>
      <c r="I21" s="5" t="s">
        <v>20</v>
      </c>
      <c r="J21" s="5" t="s">
        <v>174</v>
      </c>
      <c r="K21" s="5" t="s">
        <v>109</v>
      </c>
      <c r="L21" s="5" t="s">
        <v>23</v>
      </c>
      <c r="M21" s="8" t="s">
        <v>175</v>
      </c>
      <c r="N21" s="5" t="s">
        <v>176</v>
      </c>
      <c r="O21" s="9">
        <v>202</v>
      </c>
      <c r="P21" s="9">
        <v>0</v>
      </c>
      <c r="Q21" s="9">
        <v>202</v>
      </c>
      <c r="R21" s="5" t="s">
        <v>113</v>
      </c>
      <c r="S21" s="9">
        <v>221</v>
      </c>
      <c r="T21" s="5" t="s">
        <v>114</v>
      </c>
      <c r="U21" s="9">
        <v>44642</v>
      </c>
      <c r="V21" s="9">
        <v>5803.46</v>
      </c>
      <c r="W21" s="9">
        <v>50445.46</v>
      </c>
      <c r="X21" s="7" t="s">
        <v>115</v>
      </c>
      <c r="Y21" s="7" t="s">
        <v>116</v>
      </c>
      <c r="Z21"/>
    </row>
    <row r="22" hidden="1" spans="1:26">
      <c r="A22" s="5" t="s">
        <v>18</v>
      </c>
      <c r="B22" s="5" t="s">
        <v>17</v>
      </c>
      <c r="C22" s="5" t="s">
        <v>59</v>
      </c>
      <c r="D22" s="6" t="str">
        <f>VLOOKUP(C22,供应商对账单导出20210401!B:O,14,0)</f>
        <v>陈绘</v>
      </c>
      <c r="E22" s="5" t="s">
        <v>107</v>
      </c>
      <c r="F22" s="5" t="s">
        <v>60</v>
      </c>
      <c r="G22" s="5" t="s">
        <v>177</v>
      </c>
      <c r="H22" s="5" t="s">
        <v>19</v>
      </c>
      <c r="I22" s="5" t="s">
        <v>20</v>
      </c>
      <c r="J22" s="5" t="s">
        <v>178</v>
      </c>
      <c r="K22" s="5" t="s">
        <v>109</v>
      </c>
      <c r="L22" s="5" t="s">
        <v>110</v>
      </c>
      <c r="M22" s="8" t="s">
        <v>111</v>
      </c>
      <c r="N22" s="5" t="s">
        <v>127</v>
      </c>
      <c r="O22" s="9">
        <v>10000</v>
      </c>
      <c r="P22" s="9">
        <v>0</v>
      </c>
      <c r="Q22" s="9">
        <v>10000</v>
      </c>
      <c r="R22" s="5" t="s">
        <v>113</v>
      </c>
      <c r="S22" s="9">
        <v>0.56</v>
      </c>
      <c r="T22" s="5" t="s">
        <v>114</v>
      </c>
      <c r="U22" s="9">
        <v>5600</v>
      </c>
      <c r="V22" s="9">
        <v>728</v>
      </c>
      <c r="W22" s="9">
        <v>6328</v>
      </c>
      <c r="X22" s="7" t="s">
        <v>115</v>
      </c>
      <c r="Y22" s="7" t="s">
        <v>116</v>
      </c>
      <c r="Z22"/>
    </row>
    <row r="23" hidden="1" spans="1:26">
      <c r="A23" s="5" t="s">
        <v>18</v>
      </c>
      <c r="B23" s="5" t="s">
        <v>17</v>
      </c>
      <c r="C23" s="5" t="s">
        <v>59</v>
      </c>
      <c r="D23" s="6" t="str">
        <f>VLOOKUP(C23,供应商对账单导出20210401!B:O,14,0)</f>
        <v>陈绘</v>
      </c>
      <c r="E23" s="5" t="s">
        <v>117</v>
      </c>
      <c r="F23" s="5" t="s">
        <v>60</v>
      </c>
      <c r="G23" s="5" t="s">
        <v>177</v>
      </c>
      <c r="H23" s="5" t="s">
        <v>19</v>
      </c>
      <c r="I23" s="5" t="s">
        <v>20</v>
      </c>
      <c r="J23" s="5" t="s">
        <v>179</v>
      </c>
      <c r="K23" s="5" t="s">
        <v>119</v>
      </c>
      <c r="L23" s="5" t="s">
        <v>110</v>
      </c>
      <c r="M23" s="8" t="s">
        <v>111</v>
      </c>
      <c r="N23" s="5" t="s">
        <v>127</v>
      </c>
      <c r="O23" s="9">
        <v>10000</v>
      </c>
      <c r="P23" s="9">
        <v>0</v>
      </c>
      <c r="Q23" s="9">
        <v>10000</v>
      </c>
      <c r="R23" s="5" t="s">
        <v>113</v>
      </c>
      <c r="S23" s="9">
        <v>0.56</v>
      </c>
      <c r="T23" s="5" t="s">
        <v>114</v>
      </c>
      <c r="U23" s="9">
        <v>5600</v>
      </c>
      <c r="V23" s="9">
        <v>728</v>
      </c>
      <c r="W23" s="9">
        <v>6328</v>
      </c>
      <c r="X23" s="7" t="s">
        <v>115</v>
      </c>
      <c r="Y23" s="7" t="s">
        <v>116</v>
      </c>
      <c r="Z23"/>
    </row>
    <row r="24" hidden="1" spans="1:26">
      <c r="A24" s="5" t="s">
        <v>18</v>
      </c>
      <c r="B24" s="5" t="s">
        <v>17</v>
      </c>
      <c r="C24" s="5" t="s">
        <v>61</v>
      </c>
      <c r="D24" s="6" t="str">
        <f>VLOOKUP(C24,供应商对账单导出20210401!B:O,14,0)</f>
        <v>陈绘</v>
      </c>
      <c r="E24" s="5" t="s">
        <v>107</v>
      </c>
      <c r="F24" s="5" t="s">
        <v>62</v>
      </c>
      <c r="G24" s="5" t="s">
        <v>62</v>
      </c>
      <c r="H24" s="5" t="s">
        <v>19</v>
      </c>
      <c r="I24" s="5" t="s">
        <v>20</v>
      </c>
      <c r="J24" s="5" t="s">
        <v>180</v>
      </c>
      <c r="K24" s="5" t="s">
        <v>109</v>
      </c>
      <c r="L24" s="5" t="s">
        <v>23</v>
      </c>
      <c r="M24" s="8" t="s">
        <v>181</v>
      </c>
      <c r="N24" s="5" t="s">
        <v>133</v>
      </c>
      <c r="O24" s="9">
        <v>1</v>
      </c>
      <c r="P24" s="9">
        <v>0</v>
      </c>
      <c r="Q24" s="9">
        <v>1</v>
      </c>
      <c r="R24" s="5" t="s">
        <v>113</v>
      </c>
      <c r="S24" s="9">
        <v>648</v>
      </c>
      <c r="T24" s="5" t="s">
        <v>114</v>
      </c>
      <c r="U24" s="9">
        <v>648</v>
      </c>
      <c r="V24" s="9">
        <v>84.24</v>
      </c>
      <c r="W24" s="9">
        <v>732.24</v>
      </c>
      <c r="X24" s="7" t="s">
        <v>115</v>
      </c>
      <c r="Y24" s="7" t="s">
        <v>116</v>
      </c>
      <c r="Z24"/>
    </row>
    <row r="25" hidden="1" spans="1:26">
      <c r="A25" s="5" t="s">
        <v>18</v>
      </c>
      <c r="B25" s="5" t="s">
        <v>17</v>
      </c>
      <c r="C25" s="5" t="s">
        <v>63</v>
      </c>
      <c r="D25" s="6" t="str">
        <f>VLOOKUP(C25,供应商对账单导出20210401!B:O,14,0)</f>
        <v>陈绘</v>
      </c>
      <c r="E25" s="5" t="s">
        <v>107</v>
      </c>
      <c r="F25" s="5" t="s">
        <v>64</v>
      </c>
      <c r="G25" s="5" t="s">
        <v>64</v>
      </c>
      <c r="H25" s="5" t="s">
        <v>19</v>
      </c>
      <c r="I25" s="5" t="s">
        <v>20</v>
      </c>
      <c r="J25" s="5" t="s">
        <v>182</v>
      </c>
      <c r="K25" s="5" t="s">
        <v>109</v>
      </c>
      <c r="L25" s="5" t="s">
        <v>183</v>
      </c>
      <c r="M25" s="8" t="s">
        <v>184</v>
      </c>
      <c r="N25" s="5" t="s">
        <v>130</v>
      </c>
      <c r="O25" s="9">
        <v>5</v>
      </c>
      <c r="P25" s="9">
        <v>0</v>
      </c>
      <c r="Q25" s="9">
        <v>5</v>
      </c>
      <c r="R25" s="5" t="s">
        <v>113</v>
      </c>
      <c r="S25" s="9">
        <v>360</v>
      </c>
      <c r="T25" s="5" t="s">
        <v>114</v>
      </c>
      <c r="U25" s="9">
        <v>1800</v>
      </c>
      <c r="V25" s="9">
        <v>234</v>
      </c>
      <c r="W25" s="9">
        <v>2034</v>
      </c>
      <c r="X25" s="7" t="s">
        <v>115</v>
      </c>
      <c r="Y25" s="7" t="s">
        <v>116</v>
      </c>
      <c r="Z25"/>
    </row>
    <row r="26" hidden="1" spans="1:26">
      <c r="A26" s="5" t="s">
        <v>18</v>
      </c>
      <c r="B26" s="5" t="s">
        <v>17</v>
      </c>
      <c r="C26" s="5" t="s">
        <v>65</v>
      </c>
      <c r="D26" s="6" t="str">
        <f>VLOOKUP(C26,供应商对账单导出20210401!B:O,14,0)</f>
        <v>陈绘</v>
      </c>
      <c r="E26" s="5" t="s">
        <v>107</v>
      </c>
      <c r="F26" s="5" t="s">
        <v>66</v>
      </c>
      <c r="G26" s="5" t="s">
        <v>66</v>
      </c>
      <c r="H26" s="5" t="s">
        <v>19</v>
      </c>
      <c r="I26" s="5" t="s">
        <v>20</v>
      </c>
      <c r="J26" s="5" t="s">
        <v>185</v>
      </c>
      <c r="K26" s="5" t="s">
        <v>109</v>
      </c>
      <c r="L26" s="5" t="s">
        <v>23</v>
      </c>
      <c r="M26" s="8" t="s">
        <v>186</v>
      </c>
      <c r="N26" s="5" t="s">
        <v>187</v>
      </c>
      <c r="O26" s="9">
        <v>1</v>
      </c>
      <c r="P26" s="9">
        <v>0</v>
      </c>
      <c r="Q26" s="9">
        <v>1</v>
      </c>
      <c r="R26" s="5" t="s">
        <v>113</v>
      </c>
      <c r="S26" s="9">
        <v>1350</v>
      </c>
      <c r="T26" s="5" t="s">
        <v>114</v>
      </c>
      <c r="U26" s="9">
        <v>1350</v>
      </c>
      <c r="V26" s="9">
        <v>175.5</v>
      </c>
      <c r="W26" s="9">
        <v>1525.5</v>
      </c>
      <c r="X26" s="7" t="s">
        <v>115</v>
      </c>
      <c r="Y26" s="7" t="s">
        <v>116</v>
      </c>
      <c r="Z26"/>
    </row>
    <row r="27" hidden="1" spans="1:26">
      <c r="A27" s="5" t="s">
        <v>18</v>
      </c>
      <c r="B27" s="5" t="s">
        <v>17</v>
      </c>
      <c r="C27" s="5" t="s">
        <v>67</v>
      </c>
      <c r="D27" s="6" t="str">
        <f>VLOOKUP(C27,供应商对账单导出20210401!B:O,14,0)</f>
        <v>陈绘</v>
      </c>
      <c r="E27" s="5" t="s">
        <v>107</v>
      </c>
      <c r="F27" s="5" t="s">
        <v>68</v>
      </c>
      <c r="G27" s="5" t="s">
        <v>188</v>
      </c>
      <c r="H27" s="5" t="s">
        <v>19</v>
      </c>
      <c r="I27" s="5" t="s">
        <v>20</v>
      </c>
      <c r="J27" s="5" t="s">
        <v>189</v>
      </c>
      <c r="K27" s="5" t="s">
        <v>109</v>
      </c>
      <c r="L27" s="5" t="s">
        <v>23</v>
      </c>
      <c r="M27" s="8" t="s">
        <v>190</v>
      </c>
      <c r="N27" s="5" t="s">
        <v>127</v>
      </c>
      <c r="O27" s="9">
        <v>1</v>
      </c>
      <c r="P27" s="9">
        <v>0</v>
      </c>
      <c r="Q27" s="9">
        <v>1</v>
      </c>
      <c r="R27" s="5" t="s">
        <v>113</v>
      </c>
      <c r="S27" s="9">
        <v>695</v>
      </c>
      <c r="T27" s="5" t="s">
        <v>114</v>
      </c>
      <c r="U27" s="9">
        <v>695</v>
      </c>
      <c r="V27" s="9">
        <v>90.35</v>
      </c>
      <c r="W27" s="9">
        <v>785.35</v>
      </c>
      <c r="X27" s="7" t="s">
        <v>115</v>
      </c>
      <c r="Y27" s="7" t="s">
        <v>116</v>
      </c>
      <c r="Z27"/>
    </row>
    <row r="28" hidden="1" spans="1:26">
      <c r="A28" s="5" t="s">
        <v>18</v>
      </c>
      <c r="B28" s="5" t="s">
        <v>17</v>
      </c>
      <c r="C28" s="5" t="s">
        <v>69</v>
      </c>
      <c r="D28" s="6" t="str">
        <f>VLOOKUP(C28,供应商对账单导出20210401!B:O,14,0)</f>
        <v>陈绘</v>
      </c>
      <c r="E28" s="5" t="s">
        <v>107</v>
      </c>
      <c r="F28" s="5" t="s">
        <v>70</v>
      </c>
      <c r="G28" s="5" t="s">
        <v>191</v>
      </c>
      <c r="H28" s="5" t="s">
        <v>19</v>
      </c>
      <c r="I28" s="5" t="s">
        <v>20</v>
      </c>
      <c r="J28" s="5" t="s">
        <v>192</v>
      </c>
      <c r="K28" s="5" t="s">
        <v>109</v>
      </c>
      <c r="L28" s="5" t="s">
        <v>23</v>
      </c>
      <c r="M28" s="8" t="s">
        <v>193</v>
      </c>
      <c r="N28" s="5" t="s">
        <v>133</v>
      </c>
      <c r="O28" s="9">
        <v>4</v>
      </c>
      <c r="P28" s="9">
        <v>0</v>
      </c>
      <c r="Q28" s="9">
        <v>4</v>
      </c>
      <c r="R28" s="5" t="s">
        <v>113</v>
      </c>
      <c r="S28" s="9">
        <v>1650</v>
      </c>
      <c r="T28" s="5" t="s">
        <v>114</v>
      </c>
      <c r="U28" s="9">
        <v>6600</v>
      </c>
      <c r="V28" s="9">
        <v>858</v>
      </c>
      <c r="W28" s="9">
        <v>7458</v>
      </c>
      <c r="X28" s="7" t="s">
        <v>115</v>
      </c>
      <c r="Y28" s="7" t="s">
        <v>116</v>
      </c>
      <c r="Z28"/>
    </row>
    <row r="29" hidden="1" spans="1:26">
      <c r="A29" s="5" t="s">
        <v>18</v>
      </c>
      <c r="B29" s="5" t="s">
        <v>17</v>
      </c>
      <c r="C29" s="5" t="s">
        <v>69</v>
      </c>
      <c r="D29" s="6" t="str">
        <f>VLOOKUP(C29,供应商对账单导出20210401!B:O,14,0)</f>
        <v>陈绘</v>
      </c>
      <c r="E29" s="5" t="s">
        <v>117</v>
      </c>
      <c r="F29" s="5" t="s">
        <v>70</v>
      </c>
      <c r="G29" s="5" t="s">
        <v>191</v>
      </c>
      <c r="H29" s="5" t="s">
        <v>19</v>
      </c>
      <c r="I29" s="5" t="s">
        <v>20</v>
      </c>
      <c r="J29" s="5" t="s">
        <v>194</v>
      </c>
      <c r="K29" s="5" t="s">
        <v>109</v>
      </c>
      <c r="L29" s="5" t="s">
        <v>23</v>
      </c>
      <c r="M29" s="8" t="s">
        <v>193</v>
      </c>
      <c r="N29" s="5" t="s">
        <v>165</v>
      </c>
      <c r="O29" s="9">
        <v>1</v>
      </c>
      <c r="P29" s="9">
        <v>0</v>
      </c>
      <c r="Q29" s="9">
        <v>1</v>
      </c>
      <c r="R29" s="5" t="s">
        <v>113</v>
      </c>
      <c r="S29" s="9">
        <v>1650</v>
      </c>
      <c r="T29" s="5" t="s">
        <v>114</v>
      </c>
      <c r="U29" s="9">
        <v>1650</v>
      </c>
      <c r="V29" s="9">
        <v>214.5</v>
      </c>
      <c r="W29" s="9">
        <v>1864.5</v>
      </c>
      <c r="X29" s="7" t="s">
        <v>115</v>
      </c>
      <c r="Y29" s="7" t="s">
        <v>116</v>
      </c>
      <c r="Z29"/>
    </row>
    <row r="30" hidden="1" spans="1:26">
      <c r="A30" s="5" t="s">
        <v>18</v>
      </c>
      <c r="B30" s="5" t="s">
        <v>17</v>
      </c>
      <c r="C30" s="5" t="s">
        <v>71</v>
      </c>
      <c r="D30" s="6" t="str">
        <f>VLOOKUP(C30,供应商对账单导出20210401!B:O,14,0)</f>
        <v>陈绘</v>
      </c>
      <c r="E30" s="5" t="s">
        <v>107</v>
      </c>
      <c r="F30" s="5" t="s">
        <v>72</v>
      </c>
      <c r="G30" s="5" t="s">
        <v>72</v>
      </c>
      <c r="H30" s="5" t="s">
        <v>19</v>
      </c>
      <c r="I30" s="5" t="s">
        <v>20</v>
      </c>
      <c r="J30" s="5" t="s">
        <v>195</v>
      </c>
      <c r="K30" s="5" t="s">
        <v>109</v>
      </c>
      <c r="L30" s="5" t="s">
        <v>23</v>
      </c>
      <c r="M30" s="8" t="s">
        <v>196</v>
      </c>
      <c r="N30" s="5" t="s">
        <v>197</v>
      </c>
      <c r="O30" s="9">
        <v>1</v>
      </c>
      <c r="P30" s="9">
        <v>0</v>
      </c>
      <c r="Q30" s="9">
        <v>1</v>
      </c>
      <c r="R30" s="5" t="s">
        <v>113</v>
      </c>
      <c r="S30" s="9">
        <v>275</v>
      </c>
      <c r="T30" s="5" t="s">
        <v>114</v>
      </c>
      <c r="U30" s="9">
        <v>275</v>
      </c>
      <c r="V30" s="9">
        <v>35.75</v>
      </c>
      <c r="W30" s="9">
        <v>310.75</v>
      </c>
      <c r="X30" s="7" t="s">
        <v>115</v>
      </c>
      <c r="Y30" s="7" t="s">
        <v>116</v>
      </c>
      <c r="Z30"/>
    </row>
    <row r="31" hidden="1" spans="1:26">
      <c r="A31" s="5" t="s">
        <v>18</v>
      </c>
      <c r="B31" s="5" t="s">
        <v>17</v>
      </c>
      <c r="C31" s="5" t="s">
        <v>71</v>
      </c>
      <c r="D31" s="6" t="str">
        <f>VLOOKUP(C31,供应商对账单导出20210401!B:O,14,0)</f>
        <v>陈绘</v>
      </c>
      <c r="E31" s="5" t="s">
        <v>117</v>
      </c>
      <c r="F31" s="5" t="s">
        <v>72</v>
      </c>
      <c r="G31" s="5" t="s">
        <v>198</v>
      </c>
      <c r="H31" s="5" t="s">
        <v>19</v>
      </c>
      <c r="I31" s="5" t="s">
        <v>20</v>
      </c>
      <c r="J31" s="5" t="s">
        <v>199</v>
      </c>
      <c r="K31" s="5" t="s">
        <v>109</v>
      </c>
      <c r="L31" s="5" t="s">
        <v>23</v>
      </c>
      <c r="M31" s="8" t="s">
        <v>200</v>
      </c>
      <c r="N31" s="5" t="s">
        <v>201</v>
      </c>
      <c r="O31" s="9">
        <v>2</v>
      </c>
      <c r="P31" s="9">
        <v>0</v>
      </c>
      <c r="Q31" s="9">
        <v>2</v>
      </c>
      <c r="R31" s="5" t="s">
        <v>113</v>
      </c>
      <c r="S31" s="9">
        <v>19600</v>
      </c>
      <c r="T31" s="5" t="s">
        <v>114</v>
      </c>
      <c r="U31" s="9">
        <v>39200</v>
      </c>
      <c r="V31" s="9">
        <v>5096</v>
      </c>
      <c r="W31" s="9">
        <v>44296</v>
      </c>
      <c r="X31" s="7" t="s">
        <v>115</v>
      </c>
      <c r="Y31" s="7" t="s">
        <v>116</v>
      </c>
      <c r="Z31"/>
    </row>
    <row r="32" hidden="1" spans="1:26">
      <c r="A32" s="5" t="s">
        <v>18</v>
      </c>
      <c r="B32" s="5" t="s">
        <v>17</v>
      </c>
      <c r="C32" s="5" t="s">
        <v>71</v>
      </c>
      <c r="D32" s="6" t="str">
        <f>VLOOKUP(C32,供应商对账单导出20210401!B:O,14,0)</f>
        <v>陈绘</v>
      </c>
      <c r="E32" s="5" t="s">
        <v>121</v>
      </c>
      <c r="F32" s="5" t="s">
        <v>72</v>
      </c>
      <c r="G32" s="5" t="s">
        <v>202</v>
      </c>
      <c r="H32" s="5" t="s">
        <v>19</v>
      </c>
      <c r="I32" s="5" t="s">
        <v>20</v>
      </c>
      <c r="J32" s="5" t="s">
        <v>203</v>
      </c>
      <c r="K32" s="5" t="s">
        <v>109</v>
      </c>
      <c r="L32" s="5" t="s">
        <v>23</v>
      </c>
      <c r="M32" s="8" t="s">
        <v>204</v>
      </c>
      <c r="N32" s="5" t="s">
        <v>205</v>
      </c>
      <c r="O32" s="9">
        <v>1</v>
      </c>
      <c r="P32" s="9">
        <v>0</v>
      </c>
      <c r="Q32" s="9">
        <v>1</v>
      </c>
      <c r="R32" s="5" t="s">
        <v>113</v>
      </c>
      <c r="S32" s="9">
        <v>335</v>
      </c>
      <c r="T32" s="5" t="s">
        <v>114</v>
      </c>
      <c r="U32" s="9">
        <v>335</v>
      </c>
      <c r="V32" s="9">
        <v>43.55</v>
      </c>
      <c r="W32" s="9">
        <v>378.55</v>
      </c>
      <c r="X32" s="7" t="s">
        <v>115</v>
      </c>
      <c r="Y32" s="7" t="s">
        <v>116</v>
      </c>
      <c r="Z32"/>
    </row>
    <row r="33" hidden="1" spans="1:26">
      <c r="A33" s="5" t="s">
        <v>18</v>
      </c>
      <c r="B33" s="5" t="s">
        <v>17</v>
      </c>
      <c r="C33" s="5" t="s">
        <v>73</v>
      </c>
      <c r="D33" s="6" t="str">
        <f>VLOOKUP(C33,供应商对账单导出20210401!B:O,14,0)</f>
        <v>陈绘</v>
      </c>
      <c r="E33" s="5" t="s">
        <v>107</v>
      </c>
      <c r="F33" s="5" t="s">
        <v>74</v>
      </c>
      <c r="G33" s="5" t="s">
        <v>74</v>
      </c>
      <c r="H33" s="5" t="s">
        <v>19</v>
      </c>
      <c r="I33" s="5" t="s">
        <v>20</v>
      </c>
      <c r="J33" s="5" t="s">
        <v>206</v>
      </c>
      <c r="K33" s="5" t="s">
        <v>109</v>
      </c>
      <c r="L33" s="5" t="s">
        <v>207</v>
      </c>
      <c r="M33" s="8" t="s">
        <v>208</v>
      </c>
      <c r="N33" s="5" t="s">
        <v>112</v>
      </c>
      <c r="O33" s="9">
        <v>100</v>
      </c>
      <c r="P33" s="9">
        <v>0</v>
      </c>
      <c r="Q33" s="9">
        <v>100</v>
      </c>
      <c r="R33" s="5" t="s">
        <v>113</v>
      </c>
      <c r="S33" s="9">
        <v>0.87</v>
      </c>
      <c r="T33" s="5" t="s">
        <v>114</v>
      </c>
      <c r="U33" s="9">
        <v>87</v>
      </c>
      <c r="V33" s="9">
        <v>11.31</v>
      </c>
      <c r="W33" s="9">
        <v>98.31</v>
      </c>
      <c r="X33" s="7" t="s">
        <v>115</v>
      </c>
      <c r="Y33" s="7" t="s">
        <v>116</v>
      </c>
      <c r="Z33"/>
    </row>
    <row r="34" hidden="1" spans="1:26">
      <c r="A34" s="5" t="s">
        <v>18</v>
      </c>
      <c r="B34" s="5" t="s">
        <v>17</v>
      </c>
      <c r="C34" s="5" t="s">
        <v>75</v>
      </c>
      <c r="D34" s="6" t="str">
        <f>VLOOKUP(C34,供应商对账单导出20210401!B:O,14,0)</f>
        <v>陈绘</v>
      </c>
      <c r="E34" s="5" t="s">
        <v>107</v>
      </c>
      <c r="F34" s="5" t="s">
        <v>76</v>
      </c>
      <c r="G34" s="5" t="s">
        <v>76</v>
      </c>
      <c r="H34" s="5" t="s">
        <v>19</v>
      </c>
      <c r="I34" s="5" t="s">
        <v>20</v>
      </c>
      <c r="J34" s="5" t="s">
        <v>209</v>
      </c>
      <c r="K34" s="5" t="s">
        <v>109</v>
      </c>
      <c r="L34" s="5" t="s">
        <v>23</v>
      </c>
      <c r="M34" s="8" t="s">
        <v>210</v>
      </c>
      <c r="N34" s="5" t="s">
        <v>133</v>
      </c>
      <c r="O34" s="9">
        <v>1</v>
      </c>
      <c r="P34" s="9">
        <v>0</v>
      </c>
      <c r="Q34" s="9">
        <v>1</v>
      </c>
      <c r="R34" s="5" t="s">
        <v>211</v>
      </c>
      <c r="S34" s="9">
        <v>580</v>
      </c>
      <c r="T34" s="5" t="s">
        <v>114</v>
      </c>
      <c r="U34" s="9">
        <v>580</v>
      </c>
      <c r="V34" s="9">
        <v>75.4</v>
      </c>
      <c r="W34" s="9">
        <v>655.4</v>
      </c>
      <c r="X34" s="7" t="s">
        <v>115</v>
      </c>
      <c r="Y34" s="7" t="s">
        <v>116</v>
      </c>
      <c r="Z34"/>
    </row>
    <row r="35" hidden="1" spans="1:26">
      <c r="A35" s="5" t="s">
        <v>18</v>
      </c>
      <c r="B35" s="5" t="s">
        <v>17</v>
      </c>
      <c r="C35" s="5" t="s">
        <v>77</v>
      </c>
      <c r="D35" s="6" t="str">
        <f>VLOOKUP(C35,供应商对账单导出20210401!B:O,14,0)</f>
        <v>陈绘</v>
      </c>
      <c r="E35" s="5" t="s">
        <v>107</v>
      </c>
      <c r="F35" s="5" t="s">
        <v>78</v>
      </c>
      <c r="G35" s="5" t="s">
        <v>78</v>
      </c>
      <c r="H35" s="5" t="s">
        <v>19</v>
      </c>
      <c r="I35" s="5" t="s">
        <v>20</v>
      </c>
      <c r="J35" s="5" t="s">
        <v>212</v>
      </c>
      <c r="K35" s="5" t="s">
        <v>109</v>
      </c>
      <c r="L35" s="5" t="s">
        <v>213</v>
      </c>
      <c r="M35" s="8" t="s">
        <v>214</v>
      </c>
      <c r="N35" s="5" t="s">
        <v>130</v>
      </c>
      <c r="O35" s="9">
        <v>83</v>
      </c>
      <c r="P35" s="9">
        <v>0</v>
      </c>
      <c r="Q35" s="9">
        <v>83</v>
      </c>
      <c r="R35" s="5" t="s">
        <v>166</v>
      </c>
      <c r="S35" s="9">
        <v>22.45</v>
      </c>
      <c r="T35" s="5" t="s">
        <v>114</v>
      </c>
      <c r="U35" s="9">
        <v>1863.35</v>
      </c>
      <c r="V35" s="9">
        <v>242.24</v>
      </c>
      <c r="W35" s="9">
        <v>2105.59</v>
      </c>
      <c r="X35" s="7" t="s">
        <v>115</v>
      </c>
      <c r="Y35" s="7" t="s">
        <v>116</v>
      </c>
      <c r="Z35"/>
    </row>
    <row r="36" hidden="1" spans="1:26">
      <c r="A36" s="5" t="s">
        <v>18</v>
      </c>
      <c r="B36" s="5" t="s">
        <v>17</v>
      </c>
      <c r="C36" s="5" t="s">
        <v>77</v>
      </c>
      <c r="D36" s="6" t="str">
        <f>VLOOKUP(C36,供应商对账单导出20210401!B:O,14,0)</f>
        <v>陈绘</v>
      </c>
      <c r="E36" s="5" t="s">
        <v>117</v>
      </c>
      <c r="F36" s="5" t="s">
        <v>78</v>
      </c>
      <c r="G36" s="5" t="s">
        <v>78</v>
      </c>
      <c r="H36" s="5" t="s">
        <v>19</v>
      </c>
      <c r="I36" s="5" t="s">
        <v>20</v>
      </c>
      <c r="J36" s="5" t="s">
        <v>215</v>
      </c>
      <c r="K36" s="5" t="s">
        <v>109</v>
      </c>
      <c r="L36" s="5" t="s">
        <v>23</v>
      </c>
      <c r="M36" s="8" t="s">
        <v>216</v>
      </c>
      <c r="N36" s="5" t="s">
        <v>139</v>
      </c>
      <c r="O36" s="9">
        <v>5</v>
      </c>
      <c r="P36" s="9">
        <v>0</v>
      </c>
      <c r="Q36" s="9">
        <v>5</v>
      </c>
      <c r="R36" s="5" t="s">
        <v>155</v>
      </c>
      <c r="S36" s="9">
        <v>3580</v>
      </c>
      <c r="T36" s="5" t="s">
        <v>114</v>
      </c>
      <c r="U36" s="9">
        <v>17900</v>
      </c>
      <c r="V36" s="9">
        <v>2327</v>
      </c>
      <c r="W36" s="9">
        <v>20227</v>
      </c>
      <c r="X36" s="7" t="s">
        <v>115</v>
      </c>
      <c r="Y36" s="7" t="s">
        <v>116</v>
      </c>
      <c r="Z36"/>
    </row>
    <row r="37" hidden="1" spans="1:26">
      <c r="A37" s="5" t="s">
        <v>18</v>
      </c>
      <c r="B37" s="5" t="s">
        <v>17</v>
      </c>
      <c r="C37" s="5" t="s">
        <v>77</v>
      </c>
      <c r="D37" s="6" t="str">
        <f>VLOOKUP(C37,供应商对账单导出20210401!B:O,14,0)</f>
        <v>陈绘</v>
      </c>
      <c r="E37" s="5" t="s">
        <v>121</v>
      </c>
      <c r="F37" s="5" t="s">
        <v>78</v>
      </c>
      <c r="G37" s="5" t="s">
        <v>78</v>
      </c>
      <c r="H37" s="5" t="s">
        <v>19</v>
      </c>
      <c r="I37" s="5" t="s">
        <v>20</v>
      </c>
      <c r="J37" s="5" t="s">
        <v>217</v>
      </c>
      <c r="K37" s="5" t="s">
        <v>119</v>
      </c>
      <c r="L37" s="5" t="s">
        <v>213</v>
      </c>
      <c r="M37" s="8" t="s">
        <v>214</v>
      </c>
      <c r="N37" s="5" t="s">
        <v>120</v>
      </c>
      <c r="O37" s="9">
        <v>48</v>
      </c>
      <c r="P37" s="9">
        <v>0</v>
      </c>
      <c r="Q37" s="9">
        <v>48</v>
      </c>
      <c r="R37" s="5" t="s">
        <v>166</v>
      </c>
      <c r="S37" s="9">
        <v>22.45</v>
      </c>
      <c r="T37" s="5" t="s">
        <v>114</v>
      </c>
      <c r="U37" s="9">
        <v>1077.6</v>
      </c>
      <c r="V37" s="9">
        <v>140.09</v>
      </c>
      <c r="W37" s="9">
        <v>1217.69</v>
      </c>
      <c r="X37" s="7" t="s">
        <v>115</v>
      </c>
      <c r="Y37" s="7" t="s">
        <v>116</v>
      </c>
      <c r="Z37"/>
    </row>
    <row r="38" hidden="1" spans="1:26">
      <c r="A38" s="5" t="s">
        <v>18</v>
      </c>
      <c r="B38" s="5" t="s">
        <v>17</v>
      </c>
      <c r="C38" s="5" t="s">
        <v>79</v>
      </c>
      <c r="D38" s="6" t="str">
        <f>VLOOKUP(C38,供应商对账单导出20210401!B:O,14,0)</f>
        <v>陈绘</v>
      </c>
      <c r="E38" s="5" t="s">
        <v>107</v>
      </c>
      <c r="F38" s="5" t="s">
        <v>80</v>
      </c>
      <c r="G38" s="5" t="s">
        <v>218</v>
      </c>
      <c r="H38" s="5" t="s">
        <v>19</v>
      </c>
      <c r="I38" s="5" t="s">
        <v>20</v>
      </c>
      <c r="J38" s="5" t="s">
        <v>219</v>
      </c>
      <c r="K38" s="5" t="s">
        <v>109</v>
      </c>
      <c r="L38" s="5" t="s">
        <v>220</v>
      </c>
      <c r="M38" s="8" t="s">
        <v>221</v>
      </c>
      <c r="N38" s="5" t="s">
        <v>222</v>
      </c>
      <c r="O38" s="9">
        <v>20</v>
      </c>
      <c r="P38" s="9">
        <v>0</v>
      </c>
      <c r="Q38" s="9">
        <v>20</v>
      </c>
      <c r="R38" s="5" t="s">
        <v>113</v>
      </c>
      <c r="S38" s="9">
        <v>74.7</v>
      </c>
      <c r="T38" s="5" t="s">
        <v>114</v>
      </c>
      <c r="U38" s="9">
        <v>1494</v>
      </c>
      <c r="V38" s="9">
        <v>194.22</v>
      </c>
      <c r="W38" s="9">
        <v>1688.22</v>
      </c>
      <c r="X38" s="7" t="s">
        <v>115</v>
      </c>
      <c r="Y38" s="7" t="s">
        <v>116</v>
      </c>
      <c r="Z38"/>
    </row>
    <row r="39" hidden="1" spans="1:26">
      <c r="A39" s="5" t="s">
        <v>18</v>
      </c>
      <c r="B39" s="5" t="s">
        <v>17</v>
      </c>
      <c r="C39" s="5" t="s">
        <v>79</v>
      </c>
      <c r="D39" s="6" t="str">
        <f>VLOOKUP(C39,供应商对账单导出20210401!B:O,14,0)</f>
        <v>陈绘</v>
      </c>
      <c r="E39" s="5" t="s">
        <v>117</v>
      </c>
      <c r="F39" s="5" t="s">
        <v>80</v>
      </c>
      <c r="G39" s="5" t="s">
        <v>223</v>
      </c>
      <c r="H39" s="5" t="s">
        <v>19</v>
      </c>
      <c r="I39" s="5" t="s">
        <v>20</v>
      </c>
      <c r="J39" s="5" t="s">
        <v>224</v>
      </c>
      <c r="K39" s="5" t="s">
        <v>109</v>
      </c>
      <c r="L39" s="5" t="s">
        <v>225</v>
      </c>
      <c r="M39" s="8" t="s">
        <v>226</v>
      </c>
      <c r="N39" s="5" t="s">
        <v>120</v>
      </c>
      <c r="O39" s="9">
        <v>2</v>
      </c>
      <c r="P39" s="9">
        <v>0</v>
      </c>
      <c r="Q39" s="9">
        <v>2</v>
      </c>
      <c r="R39" s="5" t="s">
        <v>113</v>
      </c>
      <c r="S39" s="9">
        <v>1068.97</v>
      </c>
      <c r="T39" s="5" t="s">
        <v>114</v>
      </c>
      <c r="U39" s="9">
        <v>2137.94</v>
      </c>
      <c r="V39" s="9">
        <v>277.93</v>
      </c>
      <c r="W39" s="9">
        <v>2415.87</v>
      </c>
      <c r="X39" s="7" t="s">
        <v>115</v>
      </c>
      <c r="Y39" s="7" t="s">
        <v>116</v>
      </c>
      <c r="Z39"/>
    </row>
    <row r="40" hidden="1" spans="1:26">
      <c r="A40" s="5" t="s">
        <v>18</v>
      </c>
      <c r="B40" s="5" t="s">
        <v>17</v>
      </c>
      <c r="C40" s="5" t="s">
        <v>79</v>
      </c>
      <c r="D40" s="6" t="str">
        <f>VLOOKUP(C40,供应商对账单导出20210401!B:O,14,0)</f>
        <v>陈绘</v>
      </c>
      <c r="E40" s="5" t="s">
        <v>121</v>
      </c>
      <c r="F40" s="5" t="s">
        <v>80</v>
      </c>
      <c r="G40" s="5" t="s">
        <v>80</v>
      </c>
      <c r="H40" s="5" t="s">
        <v>19</v>
      </c>
      <c r="I40" s="5" t="s">
        <v>20</v>
      </c>
      <c r="J40" s="5" t="s">
        <v>227</v>
      </c>
      <c r="K40" s="5" t="s">
        <v>109</v>
      </c>
      <c r="L40" s="5" t="s">
        <v>23</v>
      </c>
      <c r="M40" s="8" t="s">
        <v>228</v>
      </c>
      <c r="N40" s="5" t="s">
        <v>229</v>
      </c>
      <c r="O40" s="9">
        <v>6</v>
      </c>
      <c r="P40" s="9">
        <v>0</v>
      </c>
      <c r="Q40" s="9">
        <v>6</v>
      </c>
      <c r="R40" s="5" t="s">
        <v>113</v>
      </c>
      <c r="S40" s="9">
        <v>5400</v>
      </c>
      <c r="T40" s="5" t="s">
        <v>114</v>
      </c>
      <c r="U40" s="9">
        <v>32400</v>
      </c>
      <c r="V40" s="9">
        <v>4212</v>
      </c>
      <c r="W40" s="9">
        <v>36612</v>
      </c>
      <c r="X40" s="7" t="s">
        <v>115</v>
      </c>
      <c r="Y40" s="7" t="s">
        <v>116</v>
      </c>
      <c r="Z40"/>
    </row>
    <row r="41" hidden="1" spans="1:26">
      <c r="A41" s="5" t="s">
        <v>18</v>
      </c>
      <c r="B41" s="5" t="s">
        <v>17</v>
      </c>
      <c r="C41" s="5" t="s">
        <v>79</v>
      </c>
      <c r="D41" s="6" t="str">
        <f>VLOOKUP(C41,供应商对账单导出20210401!B:O,14,0)</f>
        <v>陈绘</v>
      </c>
      <c r="E41" s="5" t="s">
        <v>123</v>
      </c>
      <c r="F41" s="5" t="s">
        <v>80</v>
      </c>
      <c r="G41" s="5" t="s">
        <v>223</v>
      </c>
      <c r="H41" s="5" t="s">
        <v>19</v>
      </c>
      <c r="I41" s="5" t="s">
        <v>20</v>
      </c>
      <c r="J41" s="5" t="s">
        <v>230</v>
      </c>
      <c r="K41" s="5" t="s">
        <v>109</v>
      </c>
      <c r="L41" s="5" t="s">
        <v>225</v>
      </c>
      <c r="M41" s="8" t="s">
        <v>226</v>
      </c>
      <c r="N41" s="5" t="s">
        <v>120</v>
      </c>
      <c r="O41" s="9">
        <v>2</v>
      </c>
      <c r="P41" s="9">
        <v>0</v>
      </c>
      <c r="Q41" s="9">
        <v>2</v>
      </c>
      <c r="R41" s="5" t="s">
        <v>113</v>
      </c>
      <c r="S41" s="9">
        <v>1068.97</v>
      </c>
      <c r="T41" s="5" t="s">
        <v>114</v>
      </c>
      <c r="U41" s="9">
        <v>2137.94</v>
      </c>
      <c r="V41" s="9">
        <v>277.93</v>
      </c>
      <c r="W41" s="9">
        <v>2415.87</v>
      </c>
      <c r="X41" s="7" t="s">
        <v>115</v>
      </c>
      <c r="Y41" s="7" t="s">
        <v>116</v>
      </c>
      <c r="Z41"/>
    </row>
    <row r="42" hidden="1" spans="1:26">
      <c r="A42" s="5" t="s">
        <v>18</v>
      </c>
      <c r="B42" s="5" t="s">
        <v>17</v>
      </c>
      <c r="C42" s="5" t="s">
        <v>79</v>
      </c>
      <c r="D42" s="6" t="str">
        <f>VLOOKUP(C42,供应商对账单导出20210401!B:O,14,0)</f>
        <v>陈绘</v>
      </c>
      <c r="E42" s="5" t="s">
        <v>162</v>
      </c>
      <c r="F42" s="5" t="s">
        <v>80</v>
      </c>
      <c r="G42" s="5" t="s">
        <v>80</v>
      </c>
      <c r="H42" s="5" t="s">
        <v>19</v>
      </c>
      <c r="I42" s="5" t="s">
        <v>20</v>
      </c>
      <c r="J42" s="5" t="s">
        <v>231</v>
      </c>
      <c r="K42" s="5" t="s">
        <v>109</v>
      </c>
      <c r="L42" s="5" t="s">
        <v>23</v>
      </c>
      <c r="M42" s="8" t="s">
        <v>228</v>
      </c>
      <c r="N42" s="5" t="s">
        <v>229</v>
      </c>
      <c r="O42" s="9">
        <v>2</v>
      </c>
      <c r="P42" s="9">
        <v>0</v>
      </c>
      <c r="Q42" s="9">
        <v>2</v>
      </c>
      <c r="R42" s="5" t="s">
        <v>211</v>
      </c>
      <c r="S42" s="9">
        <v>5400</v>
      </c>
      <c r="T42" s="5" t="s">
        <v>114</v>
      </c>
      <c r="U42" s="9">
        <v>10800</v>
      </c>
      <c r="V42" s="9">
        <v>1404</v>
      </c>
      <c r="W42" s="9">
        <v>12204</v>
      </c>
      <c r="X42" s="7" t="s">
        <v>115</v>
      </c>
      <c r="Y42" s="7" t="s">
        <v>116</v>
      </c>
      <c r="Z42"/>
    </row>
    <row r="43" hidden="1" spans="1:26">
      <c r="A43" s="5" t="s">
        <v>18</v>
      </c>
      <c r="B43" s="5" t="s">
        <v>17</v>
      </c>
      <c r="C43" s="5" t="s">
        <v>79</v>
      </c>
      <c r="D43" s="6" t="str">
        <f>VLOOKUP(C43,供应商对账单导出20210401!B:O,14,0)</f>
        <v>陈绘</v>
      </c>
      <c r="E43" s="5" t="s">
        <v>167</v>
      </c>
      <c r="F43" s="5" t="s">
        <v>80</v>
      </c>
      <c r="G43" s="5" t="s">
        <v>223</v>
      </c>
      <c r="H43" s="5" t="s">
        <v>19</v>
      </c>
      <c r="I43" s="5" t="s">
        <v>20</v>
      </c>
      <c r="J43" s="5" t="s">
        <v>232</v>
      </c>
      <c r="K43" s="5" t="s">
        <v>109</v>
      </c>
      <c r="L43" s="5" t="s">
        <v>225</v>
      </c>
      <c r="M43" s="8" t="s">
        <v>226</v>
      </c>
      <c r="N43" s="5" t="s">
        <v>120</v>
      </c>
      <c r="O43" s="9">
        <v>4</v>
      </c>
      <c r="P43" s="9">
        <v>0</v>
      </c>
      <c r="Q43" s="9">
        <v>4</v>
      </c>
      <c r="R43" s="5" t="s">
        <v>113</v>
      </c>
      <c r="S43" s="9">
        <v>1068.97</v>
      </c>
      <c r="T43" s="5" t="s">
        <v>114</v>
      </c>
      <c r="U43" s="9">
        <v>4275.88</v>
      </c>
      <c r="V43" s="9">
        <v>555.86</v>
      </c>
      <c r="W43" s="9">
        <v>4831.74</v>
      </c>
      <c r="X43" s="7" t="s">
        <v>115</v>
      </c>
      <c r="Y43" s="7" t="s">
        <v>116</v>
      </c>
      <c r="Z43"/>
    </row>
    <row r="44" hidden="1" spans="1:26">
      <c r="A44" s="5" t="s">
        <v>18</v>
      </c>
      <c r="B44" s="5" t="s">
        <v>17</v>
      </c>
      <c r="C44" s="5" t="s">
        <v>79</v>
      </c>
      <c r="D44" s="6" t="str">
        <f>VLOOKUP(C44,供应商对账单导出20210401!B:O,14,0)</f>
        <v>陈绘</v>
      </c>
      <c r="E44" s="5" t="s">
        <v>168</v>
      </c>
      <c r="F44" s="5" t="s">
        <v>80</v>
      </c>
      <c r="G44" s="5" t="s">
        <v>223</v>
      </c>
      <c r="H44" s="5" t="s">
        <v>19</v>
      </c>
      <c r="I44" s="5" t="s">
        <v>20</v>
      </c>
      <c r="J44" s="5" t="s">
        <v>233</v>
      </c>
      <c r="K44" s="5" t="s">
        <v>109</v>
      </c>
      <c r="L44" s="5" t="s">
        <v>23</v>
      </c>
      <c r="M44" s="8" t="s">
        <v>234</v>
      </c>
      <c r="N44" s="5" t="s">
        <v>222</v>
      </c>
      <c r="O44" s="9">
        <v>14</v>
      </c>
      <c r="P44" s="9">
        <v>0</v>
      </c>
      <c r="Q44" s="9">
        <v>14</v>
      </c>
      <c r="R44" s="5" t="s">
        <v>113</v>
      </c>
      <c r="S44" s="9">
        <v>695</v>
      </c>
      <c r="T44" s="5" t="s">
        <v>114</v>
      </c>
      <c r="U44" s="9">
        <v>9730</v>
      </c>
      <c r="V44" s="9">
        <v>1264.9</v>
      </c>
      <c r="W44" s="9">
        <v>10994.9</v>
      </c>
      <c r="X44" s="7" t="s">
        <v>115</v>
      </c>
      <c r="Y44" s="7" t="s">
        <v>116</v>
      </c>
      <c r="Z44"/>
    </row>
    <row r="45" hidden="1" spans="1:26">
      <c r="A45" s="5" t="s">
        <v>18</v>
      </c>
      <c r="B45" s="5" t="s">
        <v>17</v>
      </c>
      <c r="C45" s="5" t="s">
        <v>81</v>
      </c>
      <c r="D45" s="6" t="str">
        <f>VLOOKUP(C45,供应商对账单导出20210401!B:O,14,0)</f>
        <v>陈绘</v>
      </c>
      <c r="E45" s="5" t="s">
        <v>107</v>
      </c>
      <c r="F45" s="5" t="s">
        <v>45</v>
      </c>
      <c r="G45" s="5" t="s">
        <v>235</v>
      </c>
      <c r="H45" s="5" t="s">
        <v>19</v>
      </c>
      <c r="I45" s="5" t="s">
        <v>20</v>
      </c>
      <c r="J45" s="5" t="s">
        <v>236</v>
      </c>
      <c r="K45" s="5" t="s">
        <v>109</v>
      </c>
      <c r="L45" s="5" t="s">
        <v>237</v>
      </c>
      <c r="M45" s="8" t="s">
        <v>238</v>
      </c>
      <c r="N45" s="5" t="s">
        <v>120</v>
      </c>
      <c r="O45" s="9">
        <v>15</v>
      </c>
      <c r="P45" s="9">
        <v>0</v>
      </c>
      <c r="Q45" s="9">
        <v>15</v>
      </c>
      <c r="R45" s="5" t="s">
        <v>113</v>
      </c>
      <c r="S45" s="9">
        <v>19.47</v>
      </c>
      <c r="T45" s="5" t="s">
        <v>114</v>
      </c>
      <c r="U45" s="9">
        <v>292.05</v>
      </c>
      <c r="V45" s="9">
        <v>37.97</v>
      </c>
      <c r="W45" s="9">
        <v>330.02</v>
      </c>
      <c r="X45" s="7" t="s">
        <v>115</v>
      </c>
      <c r="Y45" s="7" t="s">
        <v>116</v>
      </c>
      <c r="Z45"/>
    </row>
    <row r="46" hidden="1" spans="1:26">
      <c r="A46" s="5" t="s">
        <v>18</v>
      </c>
      <c r="B46" s="5" t="s">
        <v>17</v>
      </c>
      <c r="C46" s="5" t="s">
        <v>82</v>
      </c>
      <c r="D46" s="6" t="str">
        <f>VLOOKUP(C46,供应商对账单导出20210401!B:O,14,0)</f>
        <v>陈绘</v>
      </c>
      <c r="E46" s="5" t="s">
        <v>107</v>
      </c>
      <c r="F46" s="5" t="s">
        <v>83</v>
      </c>
      <c r="G46" s="5" t="s">
        <v>239</v>
      </c>
      <c r="H46" s="5" t="s">
        <v>19</v>
      </c>
      <c r="I46" s="5" t="s">
        <v>20</v>
      </c>
      <c r="J46" s="5" t="s">
        <v>240</v>
      </c>
      <c r="K46" s="5" t="s">
        <v>109</v>
      </c>
      <c r="L46" s="5" t="s">
        <v>23</v>
      </c>
      <c r="M46" s="8" t="s">
        <v>241</v>
      </c>
      <c r="N46" s="5" t="s">
        <v>130</v>
      </c>
      <c r="O46" s="9">
        <v>2</v>
      </c>
      <c r="P46" s="9">
        <v>0</v>
      </c>
      <c r="Q46" s="9">
        <v>2</v>
      </c>
      <c r="R46" s="5" t="s">
        <v>148</v>
      </c>
      <c r="S46" s="9">
        <v>845</v>
      </c>
      <c r="T46" s="5" t="s">
        <v>114</v>
      </c>
      <c r="U46" s="9">
        <v>1690</v>
      </c>
      <c r="V46" s="9">
        <v>219.7</v>
      </c>
      <c r="W46" s="9">
        <v>1909.7</v>
      </c>
      <c r="X46" s="7" t="s">
        <v>115</v>
      </c>
      <c r="Y46" s="7" t="s">
        <v>116</v>
      </c>
      <c r="Z46"/>
    </row>
    <row r="47" hidden="1" spans="1:26">
      <c r="A47" s="5" t="s">
        <v>18</v>
      </c>
      <c r="B47" s="5" t="s">
        <v>17</v>
      </c>
      <c r="C47" s="5" t="s">
        <v>84</v>
      </c>
      <c r="D47" s="6" t="str">
        <f>VLOOKUP(C47,供应商对账单导出20210401!B:O,14,0)</f>
        <v>陈绘</v>
      </c>
      <c r="E47" s="5" t="s">
        <v>107</v>
      </c>
      <c r="F47" s="5" t="s">
        <v>85</v>
      </c>
      <c r="G47" s="5" t="s">
        <v>85</v>
      </c>
      <c r="H47" s="5" t="s">
        <v>19</v>
      </c>
      <c r="I47" s="5" t="s">
        <v>20</v>
      </c>
      <c r="J47" s="5" t="s">
        <v>242</v>
      </c>
      <c r="K47" s="5" t="s">
        <v>119</v>
      </c>
      <c r="L47" s="5" t="s">
        <v>243</v>
      </c>
      <c r="M47" s="8" t="s">
        <v>244</v>
      </c>
      <c r="N47" s="5" t="s">
        <v>130</v>
      </c>
      <c r="O47" s="9">
        <v>20</v>
      </c>
      <c r="P47" s="9">
        <v>0</v>
      </c>
      <c r="Q47" s="9">
        <v>20</v>
      </c>
      <c r="R47" s="5" t="s">
        <v>148</v>
      </c>
      <c r="S47" s="9">
        <v>57.76</v>
      </c>
      <c r="T47" s="5" t="s">
        <v>114</v>
      </c>
      <c r="U47" s="9">
        <v>1155.2</v>
      </c>
      <c r="V47" s="9">
        <v>150.18</v>
      </c>
      <c r="W47" s="9">
        <v>1305.38</v>
      </c>
      <c r="X47" s="7" t="s">
        <v>115</v>
      </c>
      <c r="Y47" s="7" t="s">
        <v>116</v>
      </c>
      <c r="Z47"/>
    </row>
    <row r="48" hidden="1" spans="1:26">
      <c r="A48" s="5" t="s">
        <v>18</v>
      </c>
      <c r="B48" s="5" t="s">
        <v>17</v>
      </c>
      <c r="C48" s="5" t="s">
        <v>84</v>
      </c>
      <c r="D48" s="6" t="str">
        <f>VLOOKUP(C48,供应商对账单导出20210401!B:O,14,0)</f>
        <v>陈绘</v>
      </c>
      <c r="E48" s="5" t="s">
        <v>117</v>
      </c>
      <c r="F48" s="5" t="s">
        <v>85</v>
      </c>
      <c r="G48" s="5" t="s">
        <v>85</v>
      </c>
      <c r="H48" s="5" t="s">
        <v>19</v>
      </c>
      <c r="I48" s="5" t="s">
        <v>20</v>
      </c>
      <c r="J48" s="5" t="s">
        <v>242</v>
      </c>
      <c r="K48" s="5" t="s">
        <v>109</v>
      </c>
      <c r="L48" s="5" t="s">
        <v>243</v>
      </c>
      <c r="M48" s="8" t="s">
        <v>244</v>
      </c>
      <c r="N48" s="5" t="s">
        <v>130</v>
      </c>
      <c r="O48" s="9">
        <v>30</v>
      </c>
      <c r="P48" s="9">
        <v>0</v>
      </c>
      <c r="Q48" s="9">
        <v>30</v>
      </c>
      <c r="R48" s="5" t="s">
        <v>148</v>
      </c>
      <c r="S48" s="9">
        <v>57.76</v>
      </c>
      <c r="T48" s="5" t="s">
        <v>114</v>
      </c>
      <c r="U48" s="9">
        <v>1732.8</v>
      </c>
      <c r="V48" s="9">
        <v>225.26</v>
      </c>
      <c r="W48" s="9">
        <v>1958.06</v>
      </c>
      <c r="X48" s="7" t="s">
        <v>115</v>
      </c>
      <c r="Y48" s="7" t="s">
        <v>116</v>
      </c>
      <c r="Z48"/>
    </row>
    <row r="49" hidden="1" spans="1:26">
      <c r="A49" s="5" t="s">
        <v>18</v>
      </c>
      <c r="B49" s="5" t="s">
        <v>17</v>
      </c>
      <c r="C49" s="5" t="s">
        <v>84</v>
      </c>
      <c r="D49" s="6" t="str">
        <f>VLOOKUP(C49,供应商对账单导出20210401!B:O,14,0)</f>
        <v>陈绘</v>
      </c>
      <c r="E49" s="5" t="s">
        <v>121</v>
      </c>
      <c r="F49" s="5" t="s">
        <v>85</v>
      </c>
      <c r="G49" s="5" t="s">
        <v>85</v>
      </c>
      <c r="H49" s="5" t="s">
        <v>19</v>
      </c>
      <c r="I49" s="5" t="s">
        <v>20</v>
      </c>
      <c r="J49" s="5" t="s">
        <v>245</v>
      </c>
      <c r="K49" s="5" t="s">
        <v>109</v>
      </c>
      <c r="L49" s="5" t="s">
        <v>23</v>
      </c>
      <c r="M49" s="8" t="s">
        <v>246</v>
      </c>
      <c r="N49" s="5" t="s">
        <v>147</v>
      </c>
      <c r="O49" s="9">
        <v>1</v>
      </c>
      <c r="P49" s="9">
        <v>0</v>
      </c>
      <c r="Q49" s="9">
        <v>1</v>
      </c>
      <c r="R49" s="5" t="s">
        <v>155</v>
      </c>
      <c r="S49" s="9">
        <v>1580</v>
      </c>
      <c r="T49" s="5" t="s">
        <v>114</v>
      </c>
      <c r="U49" s="9">
        <v>1580</v>
      </c>
      <c r="V49" s="9">
        <v>205.4</v>
      </c>
      <c r="W49" s="9">
        <v>1785.4</v>
      </c>
      <c r="X49" s="7" t="s">
        <v>115</v>
      </c>
      <c r="Y49" s="7" t="s">
        <v>116</v>
      </c>
      <c r="Z49"/>
    </row>
    <row r="50" hidden="1" spans="1:26">
      <c r="A50" s="5" t="s">
        <v>18</v>
      </c>
      <c r="B50" s="5" t="s">
        <v>17</v>
      </c>
      <c r="C50" s="5" t="s">
        <v>84</v>
      </c>
      <c r="D50" s="6" t="str">
        <f>VLOOKUP(C50,供应商对账单导出20210401!B:O,14,0)</f>
        <v>陈绘</v>
      </c>
      <c r="E50" s="5" t="s">
        <v>123</v>
      </c>
      <c r="F50" s="5" t="s">
        <v>85</v>
      </c>
      <c r="G50" s="5" t="s">
        <v>85</v>
      </c>
      <c r="H50" s="5" t="s">
        <v>19</v>
      </c>
      <c r="I50" s="5" t="s">
        <v>20</v>
      </c>
      <c r="J50" s="5" t="s">
        <v>247</v>
      </c>
      <c r="K50" s="5" t="s">
        <v>109</v>
      </c>
      <c r="L50" s="5" t="s">
        <v>23</v>
      </c>
      <c r="M50" s="8" t="s">
        <v>248</v>
      </c>
      <c r="N50" s="5" t="s">
        <v>249</v>
      </c>
      <c r="O50" s="9">
        <v>5</v>
      </c>
      <c r="P50" s="9">
        <v>0</v>
      </c>
      <c r="Q50" s="9">
        <v>5</v>
      </c>
      <c r="R50" s="5" t="s">
        <v>113</v>
      </c>
      <c r="S50" s="9">
        <v>65</v>
      </c>
      <c r="T50" s="5" t="s">
        <v>114</v>
      </c>
      <c r="U50" s="9">
        <v>325</v>
      </c>
      <c r="V50" s="9">
        <v>42.25</v>
      </c>
      <c r="W50" s="9">
        <v>367.25</v>
      </c>
      <c r="X50" s="7" t="s">
        <v>115</v>
      </c>
      <c r="Y50" s="7" t="s">
        <v>116</v>
      </c>
      <c r="Z50"/>
    </row>
    <row r="51" hidden="1" spans="1:26">
      <c r="A51" s="5" t="s">
        <v>18</v>
      </c>
      <c r="B51" s="5" t="s">
        <v>17</v>
      </c>
      <c r="C51" s="5" t="s">
        <v>84</v>
      </c>
      <c r="D51" s="6" t="str">
        <f>VLOOKUP(C51,供应商对账单导出20210401!B:O,14,0)</f>
        <v>陈绘</v>
      </c>
      <c r="E51" s="5" t="s">
        <v>162</v>
      </c>
      <c r="F51" s="5" t="s">
        <v>85</v>
      </c>
      <c r="G51" s="5" t="s">
        <v>85</v>
      </c>
      <c r="H51" s="5" t="s">
        <v>19</v>
      </c>
      <c r="I51" s="5" t="s">
        <v>20</v>
      </c>
      <c r="J51" s="5" t="s">
        <v>250</v>
      </c>
      <c r="K51" s="5" t="s">
        <v>109</v>
      </c>
      <c r="L51" s="5" t="s">
        <v>251</v>
      </c>
      <c r="M51" s="8" t="s">
        <v>252</v>
      </c>
      <c r="N51" s="5" t="s">
        <v>253</v>
      </c>
      <c r="O51" s="9">
        <v>23</v>
      </c>
      <c r="P51" s="9">
        <v>0</v>
      </c>
      <c r="Q51" s="9">
        <v>23</v>
      </c>
      <c r="R51" s="5" t="s">
        <v>166</v>
      </c>
      <c r="S51" s="9">
        <v>24.79</v>
      </c>
      <c r="T51" s="5" t="s">
        <v>114</v>
      </c>
      <c r="U51" s="9">
        <v>570.17</v>
      </c>
      <c r="V51" s="9">
        <v>74.12</v>
      </c>
      <c r="W51" s="9">
        <v>644.29</v>
      </c>
      <c r="X51" s="7" t="s">
        <v>115</v>
      </c>
      <c r="Y51" s="7" t="s">
        <v>116</v>
      </c>
      <c r="Z51"/>
    </row>
    <row r="52" hidden="1" spans="1:26">
      <c r="A52" s="5" t="s">
        <v>18</v>
      </c>
      <c r="B52" s="5" t="s">
        <v>17</v>
      </c>
      <c r="C52" s="5" t="s">
        <v>84</v>
      </c>
      <c r="D52" s="6" t="str">
        <f>VLOOKUP(C52,供应商对账单导出20210401!B:O,14,0)</f>
        <v>陈绘</v>
      </c>
      <c r="E52" s="5" t="s">
        <v>167</v>
      </c>
      <c r="F52" s="5" t="s">
        <v>85</v>
      </c>
      <c r="G52" s="5" t="s">
        <v>85</v>
      </c>
      <c r="H52" s="5" t="s">
        <v>19</v>
      </c>
      <c r="I52" s="5" t="s">
        <v>20</v>
      </c>
      <c r="J52" s="5" t="s">
        <v>254</v>
      </c>
      <c r="K52" s="5" t="s">
        <v>109</v>
      </c>
      <c r="L52" s="5" t="s">
        <v>251</v>
      </c>
      <c r="M52" s="8" t="s">
        <v>252</v>
      </c>
      <c r="N52" s="5" t="s">
        <v>255</v>
      </c>
      <c r="O52" s="9">
        <v>60</v>
      </c>
      <c r="P52" s="9">
        <v>0</v>
      </c>
      <c r="Q52" s="9">
        <v>60</v>
      </c>
      <c r="R52" s="5" t="s">
        <v>166</v>
      </c>
      <c r="S52" s="9">
        <v>24.79</v>
      </c>
      <c r="T52" s="5" t="s">
        <v>114</v>
      </c>
      <c r="U52" s="9">
        <v>1487.4</v>
      </c>
      <c r="V52" s="9">
        <v>193.36</v>
      </c>
      <c r="W52" s="9">
        <v>1680.76</v>
      </c>
      <c r="X52" s="7" t="s">
        <v>115</v>
      </c>
      <c r="Y52" s="7" t="s">
        <v>116</v>
      </c>
      <c r="Z52"/>
    </row>
    <row r="53" hidden="1" spans="1:26">
      <c r="A53" s="5" t="s">
        <v>18</v>
      </c>
      <c r="B53" s="5" t="s">
        <v>17</v>
      </c>
      <c r="C53" s="5" t="s">
        <v>84</v>
      </c>
      <c r="D53" s="6" t="str">
        <f>VLOOKUP(C53,供应商对账单导出20210401!B:O,14,0)</f>
        <v>陈绘</v>
      </c>
      <c r="E53" s="5" t="s">
        <v>168</v>
      </c>
      <c r="F53" s="5" t="s">
        <v>85</v>
      </c>
      <c r="G53" s="5" t="s">
        <v>85</v>
      </c>
      <c r="H53" s="5" t="s">
        <v>19</v>
      </c>
      <c r="I53" s="5" t="s">
        <v>20</v>
      </c>
      <c r="J53" s="5" t="s">
        <v>254</v>
      </c>
      <c r="K53" s="5" t="s">
        <v>119</v>
      </c>
      <c r="L53" s="5" t="s">
        <v>251</v>
      </c>
      <c r="M53" s="8" t="s">
        <v>252</v>
      </c>
      <c r="N53" s="5" t="s">
        <v>255</v>
      </c>
      <c r="O53" s="9">
        <v>50</v>
      </c>
      <c r="P53" s="9">
        <v>0</v>
      </c>
      <c r="Q53" s="9">
        <v>50</v>
      </c>
      <c r="R53" s="5" t="s">
        <v>166</v>
      </c>
      <c r="S53" s="9">
        <v>24.79</v>
      </c>
      <c r="T53" s="5" t="s">
        <v>114</v>
      </c>
      <c r="U53" s="9">
        <v>1239.5</v>
      </c>
      <c r="V53" s="9">
        <v>161.14</v>
      </c>
      <c r="W53" s="9">
        <v>1400.64</v>
      </c>
      <c r="X53" s="7" t="s">
        <v>115</v>
      </c>
      <c r="Y53" s="7" t="s">
        <v>116</v>
      </c>
      <c r="Z53"/>
    </row>
    <row r="54" hidden="1" spans="1:26">
      <c r="A54" s="5" t="s">
        <v>18</v>
      </c>
      <c r="B54" s="5" t="s">
        <v>17</v>
      </c>
      <c r="C54" s="5" t="s">
        <v>84</v>
      </c>
      <c r="D54" s="6" t="str">
        <f>VLOOKUP(C54,供应商对账单导出20210401!B:O,14,0)</f>
        <v>陈绘</v>
      </c>
      <c r="E54" s="5" t="s">
        <v>171</v>
      </c>
      <c r="F54" s="5" t="s">
        <v>85</v>
      </c>
      <c r="G54" s="5" t="s">
        <v>85</v>
      </c>
      <c r="H54" s="5" t="s">
        <v>19</v>
      </c>
      <c r="I54" s="5" t="s">
        <v>20</v>
      </c>
      <c r="J54" s="5" t="s">
        <v>254</v>
      </c>
      <c r="K54" s="5" t="s">
        <v>256</v>
      </c>
      <c r="L54" s="5" t="s">
        <v>251</v>
      </c>
      <c r="M54" s="8" t="s">
        <v>252</v>
      </c>
      <c r="N54" s="5" t="s">
        <v>255</v>
      </c>
      <c r="O54" s="9">
        <v>34</v>
      </c>
      <c r="P54" s="9">
        <v>0</v>
      </c>
      <c r="Q54" s="9">
        <v>34</v>
      </c>
      <c r="R54" s="5" t="s">
        <v>166</v>
      </c>
      <c r="S54" s="9">
        <v>24.79</v>
      </c>
      <c r="T54" s="5" t="s">
        <v>114</v>
      </c>
      <c r="U54" s="9">
        <v>842.86</v>
      </c>
      <c r="V54" s="9">
        <v>109.57</v>
      </c>
      <c r="W54" s="9">
        <v>952.43</v>
      </c>
      <c r="X54" s="7" t="s">
        <v>115</v>
      </c>
      <c r="Y54" s="7" t="s">
        <v>116</v>
      </c>
      <c r="Z54"/>
    </row>
    <row r="55" hidden="1" spans="1:26">
      <c r="A55" s="5" t="s">
        <v>18</v>
      </c>
      <c r="B55" s="5" t="s">
        <v>17</v>
      </c>
      <c r="C55" s="5" t="s">
        <v>86</v>
      </c>
      <c r="D55" s="6" t="str">
        <f>VLOOKUP(C55,供应商对账单导出20210401!B:O,14,0)</f>
        <v>陈绘</v>
      </c>
      <c r="E55" s="5" t="s">
        <v>107</v>
      </c>
      <c r="F55" s="5" t="s">
        <v>87</v>
      </c>
      <c r="G55" s="5" t="s">
        <v>87</v>
      </c>
      <c r="H55" s="5" t="s">
        <v>19</v>
      </c>
      <c r="I55" s="5" t="s">
        <v>20</v>
      </c>
      <c r="J55" s="5" t="s">
        <v>257</v>
      </c>
      <c r="K55" s="5" t="s">
        <v>109</v>
      </c>
      <c r="L55" s="5" t="s">
        <v>23</v>
      </c>
      <c r="M55" s="8" t="s">
        <v>258</v>
      </c>
      <c r="N55" s="5" t="s">
        <v>222</v>
      </c>
      <c r="O55" s="9">
        <v>100</v>
      </c>
      <c r="P55" s="9">
        <v>0</v>
      </c>
      <c r="Q55" s="9">
        <v>100</v>
      </c>
      <c r="R55" s="5" t="s">
        <v>113</v>
      </c>
      <c r="S55" s="9">
        <v>19.47</v>
      </c>
      <c r="T55" s="5" t="s">
        <v>114</v>
      </c>
      <c r="U55" s="9">
        <v>1947</v>
      </c>
      <c r="V55" s="9">
        <v>253.11</v>
      </c>
      <c r="W55" s="9">
        <v>2200.11</v>
      </c>
      <c r="X55" s="7" t="s">
        <v>115</v>
      </c>
      <c r="Y55" s="7" t="s">
        <v>116</v>
      </c>
      <c r="Z55"/>
    </row>
    <row r="56" hidden="1" spans="1:26">
      <c r="A56" s="5" t="s">
        <v>18</v>
      </c>
      <c r="B56" s="5" t="s">
        <v>17</v>
      </c>
      <c r="C56" s="5" t="s">
        <v>86</v>
      </c>
      <c r="D56" s="6" t="str">
        <f>VLOOKUP(C56,供应商对账单导出20210401!B:O,14,0)</f>
        <v>陈绘</v>
      </c>
      <c r="E56" s="5" t="s">
        <v>117</v>
      </c>
      <c r="F56" s="5" t="s">
        <v>87</v>
      </c>
      <c r="G56" s="5" t="s">
        <v>87</v>
      </c>
      <c r="H56" s="5" t="s">
        <v>19</v>
      </c>
      <c r="I56" s="5" t="s">
        <v>20</v>
      </c>
      <c r="J56" s="5" t="s">
        <v>259</v>
      </c>
      <c r="K56" s="5" t="s">
        <v>109</v>
      </c>
      <c r="L56" s="5" t="s">
        <v>23</v>
      </c>
      <c r="M56" s="8" t="s">
        <v>260</v>
      </c>
      <c r="N56" s="5" t="s">
        <v>142</v>
      </c>
      <c r="O56" s="9">
        <v>1</v>
      </c>
      <c r="P56" s="9">
        <v>0</v>
      </c>
      <c r="Q56" s="9">
        <v>1</v>
      </c>
      <c r="R56" s="5" t="s">
        <v>113</v>
      </c>
      <c r="S56" s="9">
        <v>1680</v>
      </c>
      <c r="T56" s="5" t="s">
        <v>114</v>
      </c>
      <c r="U56" s="9">
        <v>1680</v>
      </c>
      <c r="V56" s="9">
        <v>218.4</v>
      </c>
      <c r="W56" s="9">
        <v>1898.4</v>
      </c>
      <c r="X56" s="7" t="s">
        <v>115</v>
      </c>
      <c r="Y56" s="7" t="s">
        <v>116</v>
      </c>
      <c r="Z56"/>
    </row>
    <row r="57" hidden="1" spans="1:26">
      <c r="A57" s="5" t="s">
        <v>18</v>
      </c>
      <c r="B57" s="5" t="s">
        <v>17</v>
      </c>
      <c r="C57" s="5" t="s">
        <v>86</v>
      </c>
      <c r="D57" s="6" t="str">
        <f>VLOOKUP(C57,供应商对账单导出20210401!B:O,14,0)</f>
        <v>陈绘</v>
      </c>
      <c r="E57" s="5" t="s">
        <v>121</v>
      </c>
      <c r="F57" s="5" t="s">
        <v>87</v>
      </c>
      <c r="G57" s="5" t="s">
        <v>87</v>
      </c>
      <c r="H57" s="5" t="s">
        <v>19</v>
      </c>
      <c r="I57" s="5" t="s">
        <v>20</v>
      </c>
      <c r="J57" s="5" t="s">
        <v>261</v>
      </c>
      <c r="K57" s="5" t="s">
        <v>109</v>
      </c>
      <c r="L57" s="5" t="s">
        <v>23</v>
      </c>
      <c r="M57" s="8" t="s">
        <v>262</v>
      </c>
      <c r="N57" s="5" t="s">
        <v>142</v>
      </c>
      <c r="O57" s="9">
        <v>1</v>
      </c>
      <c r="P57" s="9">
        <v>0</v>
      </c>
      <c r="Q57" s="9">
        <v>1</v>
      </c>
      <c r="R57" s="5" t="s">
        <v>113</v>
      </c>
      <c r="S57" s="9">
        <v>1150</v>
      </c>
      <c r="T57" s="5" t="s">
        <v>114</v>
      </c>
      <c r="U57" s="9">
        <v>1150</v>
      </c>
      <c r="V57" s="9">
        <v>149.5</v>
      </c>
      <c r="W57" s="9">
        <v>1299.5</v>
      </c>
      <c r="X57" s="7" t="s">
        <v>115</v>
      </c>
      <c r="Y57" s="7" t="s">
        <v>116</v>
      </c>
      <c r="Z57"/>
    </row>
    <row r="58" hidden="1" spans="1:26">
      <c r="A58" s="5" t="s">
        <v>18</v>
      </c>
      <c r="B58" s="5" t="s">
        <v>17</v>
      </c>
      <c r="C58" s="5" t="s">
        <v>88</v>
      </c>
      <c r="D58" s="6" t="str">
        <f>VLOOKUP(C58,供应商对账单导出20210401!B:O,14,0)</f>
        <v>陈绘</v>
      </c>
      <c r="E58" s="5" t="s">
        <v>107</v>
      </c>
      <c r="F58" s="5" t="s">
        <v>89</v>
      </c>
      <c r="G58" s="5" t="s">
        <v>263</v>
      </c>
      <c r="H58" s="5" t="s">
        <v>19</v>
      </c>
      <c r="I58" s="5" t="s">
        <v>20</v>
      </c>
      <c r="J58" s="5" t="s">
        <v>264</v>
      </c>
      <c r="K58" s="5" t="s">
        <v>109</v>
      </c>
      <c r="L58" s="5" t="s">
        <v>265</v>
      </c>
      <c r="M58" s="8" t="s">
        <v>266</v>
      </c>
      <c r="N58" s="5" t="s">
        <v>222</v>
      </c>
      <c r="O58" s="9">
        <v>10</v>
      </c>
      <c r="P58" s="9">
        <v>0</v>
      </c>
      <c r="Q58" s="9">
        <v>10</v>
      </c>
      <c r="R58" s="5" t="s">
        <v>148</v>
      </c>
      <c r="S58" s="9">
        <v>353</v>
      </c>
      <c r="T58" s="5" t="s">
        <v>114</v>
      </c>
      <c r="U58" s="9">
        <v>3530</v>
      </c>
      <c r="V58" s="9">
        <v>458.9</v>
      </c>
      <c r="W58" s="9">
        <v>3988.9</v>
      </c>
      <c r="X58" s="7" t="s">
        <v>115</v>
      </c>
      <c r="Y58" s="7" t="s">
        <v>116</v>
      </c>
      <c r="Z58"/>
    </row>
    <row r="59" hidden="1" spans="1:26">
      <c r="A59" s="5" t="s">
        <v>18</v>
      </c>
      <c r="B59" s="5" t="s">
        <v>17</v>
      </c>
      <c r="C59" s="5" t="s">
        <v>90</v>
      </c>
      <c r="D59" s="6" t="str">
        <f>VLOOKUP(C59,供应商对账单导出20210401!B:O,14,0)</f>
        <v>陈绘</v>
      </c>
      <c r="E59" s="5" t="s">
        <v>107</v>
      </c>
      <c r="F59" s="5" t="s">
        <v>91</v>
      </c>
      <c r="G59" s="5" t="s">
        <v>91</v>
      </c>
      <c r="H59" s="5" t="s">
        <v>19</v>
      </c>
      <c r="I59" s="5" t="s">
        <v>20</v>
      </c>
      <c r="J59" s="5" t="s">
        <v>267</v>
      </c>
      <c r="K59" s="5" t="s">
        <v>109</v>
      </c>
      <c r="L59" s="5" t="s">
        <v>23</v>
      </c>
      <c r="M59" s="8" t="s">
        <v>111</v>
      </c>
      <c r="N59" s="5" t="s">
        <v>253</v>
      </c>
      <c r="O59" s="9">
        <v>5000</v>
      </c>
      <c r="P59" s="9">
        <v>0</v>
      </c>
      <c r="Q59" s="9">
        <v>5000</v>
      </c>
      <c r="R59" s="5" t="s">
        <v>113</v>
      </c>
      <c r="S59" s="9">
        <v>0.56</v>
      </c>
      <c r="T59" s="5" t="s">
        <v>114</v>
      </c>
      <c r="U59" s="9">
        <v>2800</v>
      </c>
      <c r="V59" s="9">
        <v>364</v>
      </c>
      <c r="W59" s="9">
        <v>3164</v>
      </c>
      <c r="X59" s="7" t="s">
        <v>115</v>
      </c>
      <c r="Y59" s="7" t="s">
        <v>116</v>
      </c>
      <c r="Z59"/>
    </row>
    <row r="60" hidden="1" spans="1:26">
      <c r="A60" s="5" t="s">
        <v>18</v>
      </c>
      <c r="B60" s="7" t="s">
        <v>17</v>
      </c>
      <c r="C60" s="5" t="s">
        <v>16</v>
      </c>
      <c r="D60" s="6" t="str">
        <f>VLOOKUP(C60,供应商对账单导出20210401!B:O,14,0)</f>
        <v>谭燕君</v>
      </c>
      <c r="E60" s="7" t="s">
        <v>107</v>
      </c>
      <c r="F60" s="8" t="s">
        <v>21</v>
      </c>
      <c r="G60" s="7" t="s">
        <v>21</v>
      </c>
      <c r="H60" s="7" t="s">
        <v>19</v>
      </c>
      <c r="I60" s="7" t="s">
        <v>20</v>
      </c>
      <c r="J60" s="5" t="s">
        <v>268</v>
      </c>
      <c r="K60" s="7" t="s">
        <v>119</v>
      </c>
      <c r="L60" s="7" t="s">
        <v>269</v>
      </c>
      <c r="M60" s="10" t="s">
        <v>270</v>
      </c>
      <c r="N60" s="7" t="s">
        <v>271</v>
      </c>
      <c r="O60" s="11">
        <v>600</v>
      </c>
      <c r="P60" s="11">
        <v>0</v>
      </c>
      <c r="Q60" s="12">
        <v>600</v>
      </c>
      <c r="R60" s="7" t="s">
        <v>166</v>
      </c>
      <c r="S60" s="11">
        <v>31.9</v>
      </c>
      <c r="T60" s="7" t="s">
        <v>114</v>
      </c>
      <c r="U60" s="11">
        <v>19140</v>
      </c>
      <c r="V60" s="11">
        <v>2488.2</v>
      </c>
      <c r="W60" s="12">
        <v>21628.2</v>
      </c>
      <c r="X60" s="7" t="s">
        <v>115</v>
      </c>
      <c r="Y60" s="7" t="s">
        <v>116</v>
      </c>
      <c r="Z60" s="2">
        <f>W60/Q60</f>
        <v>36.047</v>
      </c>
    </row>
    <row r="61" hidden="1" spans="1:26">
      <c r="A61" s="5" t="s">
        <v>18</v>
      </c>
      <c r="B61" s="7" t="s">
        <v>17</v>
      </c>
      <c r="C61" s="5" t="s">
        <v>16</v>
      </c>
      <c r="D61" s="6" t="str">
        <f>VLOOKUP(C61,供应商对账单导出20210401!B:O,14,0)</f>
        <v>谭燕君</v>
      </c>
      <c r="E61" s="7" t="s">
        <v>117</v>
      </c>
      <c r="F61" s="8" t="s">
        <v>21</v>
      </c>
      <c r="G61" s="7" t="s">
        <v>21</v>
      </c>
      <c r="H61" s="7" t="s">
        <v>19</v>
      </c>
      <c r="I61" s="7" t="s">
        <v>20</v>
      </c>
      <c r="J61" s="5" t="s">
        <v>268</v>
      </c>
      <c r="K61" s="7" t="s">
        <v>109</v>
      </c>
      <c r="L61" s="7" t="s">
        <v>269</v>
      </c>
      <c r="M61" s="8" t="s">
        <v>272</v>
      </c>
      <c r="N61" s="7" t="s">
        <v>271</v>
      </c>
      <c r="O61" s="11">
        <v>300</v>
      </c>
      <c r="P61" s="11">
        <v>0</v>
      </c>
      <c r="Q61" s="12">
        <v>300</v>
      </c>
      <c r="R61" s="7" t="s">
        <v>166</v>
      </c>
      <c r="S61" s="11">
        <v>31.9</v>
      </c>
      <c r="T61" s="7" t="s">
        <v>114</v>
      </c>
      <c r="U61" s="11">
        <v>9570</v>
      </c>
      <c r="V61" s="11">
        <v>1244.1</v>
      </c>
      <c r="W61" s="12">
        <v>10814.1</v>
      </c>
      <c r="X61" s="7" t="s">
        <v>115</v>
      </c>
      <c r="Y61" s="7" t="s">
        <v>116</v>
      </c>
      <c r="Z61" s="2">
        <f t="shared" ref="Z61:Z93" si="0">W61/Q61</f>
        <v>36.047</v>
      </c>
    </row>
    <row r="62" s="1" customFormat="1" hidden="1" spans="1:26">
      <c r="A62" s="5" t="s">
        <v>18</v>
      </c>
      <c r="B62" s="7" t="s">
        <v>17</v>
      </c>
      <c r="C62" s="5" t="s">
        <v>25</v>
      </c>
      <c r="D62" s="6" t="str">
        <f>VLOOKUP(C62,供应商对账单导出20210401!B:O,14,0)</f>
        <v>谭燕君</v>
      </c>
      <c r="E62" s="7" t="s">
        <v>107</v>
      </c>
      <c r="F62" s="8" t="s">
        <v>26</v>
      </c>
      <c r="G62" s="7" t="s">
        <v>26</v>
      </c>
      <c r="H62" s="7" t="s">
        <v>19</v>
      </c>
      <c r="I62" s="7" t="s">
        <v>20</v>
      </c>
      <c r="J62" s="5" t="s">
        <v>273</v>
      </c>
      <c r="K62" s="7" t="s">
        <v>109</v>
      </c>
      <c r="L62" s="7" t="s">
        <v>274</v>
      </c>
      <c r="M62" s="10" t="s">
        <v>275</v>
      </c>
      <c r="N62" s="7" t="s">
        <v>176</v>
      </c>
      <c r="O62" s="11">
        <v>10</v>
      </c>
      <c r="P62" s="11">
        <v>0</v>
      </c>
      <c r="Q62" s="12">
        <v>10</v>
      </c>
      <c r="R62" s="7" t="s">
        <v>276</v>
      </c>
      <c r="S62" s="11">
        <v>435</v>
      </c>
      <c r="T62" s="7" t="s">
        <v>114</v>
      </c>
      <c r="U62" s="11">
        <v>4350</v>
      </c>
      <c r="V62" s="11">
        <v>565.5</v>
      </c>
      <c r="W62" s="12">
        <v>4915.5</v>
      </c>
      <c r="X62" s="7" t="s">
        <v>115</v>
      </c>
      <c r="Y62" s="7" t="s">
        <v>116</v>
      </c>
      <c r="Z62" s="13">
        <f t="shared" si="0"/>
        <v>491.55</v>
      </c>
    </row>
    <row r="63" s="1" customFormat="1" hidden="1" spans="1:26">
      <c r="A63" s="5" t="s">
        <v>18</v>
      </c>
      <c r="B63" s="7" t="s">
        <v>17</v>
      </c>
      <c r="C63" s="5" t="s">
        <v>27</v>
      </c>
      <c r="D63" s="6" t="str">
        <f>VLOOKUP(C63,供应商对账单导出20210401!B:O,14,0)</f>
        <v>谭燕君</v>
      </c>
      <c r="E63" s="7" t="s">
        <v>107</v>
      </c>
      <c r="F63" s="8" t="s">
        <v>28</v>
      </c>
      <c r="G63" s="7" t="s">
        <v>277</v>
      </c>
      <c r="H63" s="7" t="s">
        <v>19</v>
      </c>
      <c r="I63" s="7" t="s">
        <v>20</v>
      </c>
      <c r="J63" s="5" t="s">
        <v>278</v>
      </c>
      <c r="K63" s="7" t="s">
        <v>109</v>
      </c>
      <c r="L63" s="7" t="s">
        <v>279</v>
      </c>
      <c r="M63" s="10" t="s">
        <v>280</v>
      </c>
      <c r="N63" s="7" t="s">
        <v>130</v>
      </c>
      <c r="O63" s="11">
        <v>12</v>
      </c>
      <c r="P63" s="11">
        <v>0</v>
      </c>
      <c r="Q63" s="12">
        <v>12</v>
      </c>
      <c r="R63" s="7" t="s">
        <v>166</v>
      </c>
      <c r="S63" s="11">
        <v>63.05</v>
      </c>
      <c r="T63" s="7" t="s">
        <v>114</v>
      </c>
      <c r="U63" s="11">
        <v>756.6</v>
      </c>
      <c r="V63" s="11">
        <v>98.36</v>
      </c>
      <c r="W63" s="12">
        <v>854.96</v>
      </c>
      <c r="X63" s="7" t="s">
        <v>115</v>
      </c>
      <c r="Y63" s="7" t="s">
        <v>116</v>
      </c>
      <c r="Z63" s="13">
        <f t="shared" si="0"/>
        <v>71.2466666666667</v>
      </c>
    </row>
    <row r="64" hidden="1" spans="1:26">
      <c r="A64" s="5" t="s">
        <v>18</v>
      </c>
      <c r="B64" s="7" t="s">
        <v>17</v>
      </c>
      <c r="C64" s="5" t="s">
        <v>29</v>
      </c>
      <c r="D64" s="6" t="str">
        <f>VLOOKUP(C64,供应商对账单导出20210401!B:O,14,0)</f>
        <v>谭燕君</v>
      </c>
      <c r="E64" s="7" t="s">
        <v>107</v>
      </c>
      <c r="F64" s="8" t="s">
        <v>30</v>
      </c>
      <c r="G64" s="7" t="s">
        <v>281</v>
      </c>
      <c r="H64" s="7" t="s">
        <v>19</v>
      </c>
      <c r="I64" s="7" t="s">
        <v>20</v>
      </c>
      <c r="J64" s="5" t="s">
        <v>282</v>
      </c>
      <c r="K64" s="7" t="s">
        <v>109</v>
      </c>
      <c r="L64" s="7" t="s">
        <v>23</v>
      </c>
      <c r="M64" s="10" t="s">
        <v>283</v>
      </c>
      <c r="N64" s="7" t="s">
        <v>249</v>
      </c>
      <c r="O64" s="11">
        <v>1</v>
      </c>
      <c r="P64" s="11">
        <v>0</v>
      </c>
      <c r="Q64" s="12">
        <v>1</v>
      </c>
      <c r="R64" s="7" t="s">
        <v>155</v>
      </c>
      <c r="S64" s="11">
        <v>2298</v>
      </c>
      <c r="T64" s="7" t="s">
        <v>114</v>
      </c>
      <c r="U64" s="11">
        <v>2298</v>
      </c>
      <c r="V64" s="11">
        <v>298.74</v>
      </c>
      <c r="W64" s="12">
        <v>2596.74</v>
      </c>
      <c r="X64" s="7" t="s">
        <v>115</v>
      </c>
      <c r="Y64" s="7" t="s">
        <v>116</v>
      </c>
      <c r="Z64" s="2">
        <f t="shared" si="0"/>
        <v>2596.74</v>
      </c>
    </row>
    <row r="65" s="1" customFormat="1" hidden="1" spans="1:26">
      <c r="A65" s="5" t="s">
        <v>18</v>
      </c>
      <c r="B65" s="7" t="s">
        <v>17</v>
      </c>
      <c r="C65" s="5" t="s">
        <v>31</v>
      </c>
      <c r="D65" s="6" t="str">
        <f>VLOOKUP(C65,供应商对账单导出20210401!B:O,14,0)</f>
        <v>谭燕君</v>
      </c>
      <c r="E65" s="7" t="s">
        <v>107</v>
      </c>
      <c r="F65" s="8" t="s">
        <v>32</v>
      </c>
      <c r="G65" s="7" t="s">
        <v>284</v>
      </c>
      <c r="H65" s="7" t="s">
        <v>19</v>
      </c>
      <c r="I65" s="7" t="s">
        <v>20</v>
      </c>
      <c r="J65" s="5" t="s">
        <v>285</v>
      </c>
      <c r="K65" s="7" t="s">
        <v>109</v>
      </c>
      <c r="L65" s="7" t="s">
        <v>286</v>
      </c>
      <c r="M65" s="8" t="s">
        <v>287</v>
      </c>
      <c r="N65" s="7" t="s">
        <v>229</v>
      </c>
      <c r="O65" s="11">
        <v>1</v>
      </c>
      <c r="P65" s="11">
        <v>0</v>
      </c>
      <c r="Q65" s="12">
        <v>1</v>
      </c>
      <c r="R65" s="7" t="s">
        <v>155</v>
      </c>
      <c r="S65" s="11">
        <v>7950</v>
      </c>
      <c r="T65" s="7" t="s">
        <v>114</v>
      </c>
      <c r="U65" s="11">
        <v>7950</v>
      </c>
      <c r="V65" s="11">
        <v>1033.5</v>
      </c>
      <c r="W65" s="12">
        <v>8983.5</v>
      </c>
      <c r="X65" s="7" t="s">
        <v>115</v>
      </c>
      <c r="Y65" s="7" t="s">
        <v>116</v>
      </c>
      <c r="Z65" s="13">
        <f t="shared" si="0"/>
        <v>8983.5</v>
      </c>
    </row>
    <row r="66" hidden="1" spans="1:26">
      <c r="A66" s="5" t="s">
        <v>18</v>
      </c>
      <c r="B66" s="7" t="s">
        <v>17</v>
      </c>
      <c r="C66" s="5" t="s">
        <v>33</v>
      </c>
      <c r="D66" s="6" t="str">
        <f>VLOOKUP(C66,供应商对账单导出20210401!B:O,14,0)</f>
        <v>谭燕君</v>
      </c>
      <c r="E66" s="7" t="s">
        <v>107</v>
      </c>
      <c r="F66" s="8" t="s">
        <v>34</v>
      </c>
      <c r="G66" s="7" t="s">
        <v>288</v>
      </c>
      <c r="H66" s="7" t="s">
        <v>19</v>
      </c>
      <c r="I66" s="7" t="s">
        <v>20</v>
      </c>
      <c r="J66" s="5" t="s">
        <v>289</v>
      </c>
      <c r="K66" s="7" t="s">
        <v>109</v>
      </c>
      <c r="L66" s="7" t="s">
        <v>290</v>
      </c>
      <c r="M66" s="8" t="s">
        <v>291</v>
      </c>
      <c r="N66" s="7" t="s">
        <v>133</v>
      </c>
      <c r="O66" s="11">
        <v>2</v>
      </c>
      <c r="P66" s="11">
        <v>0</v>
      </c>
      <c r="Q66" s="12">
        <v>2</v>
      </c>
      <c r="R66" s="7" t="s">
        <v>113</v>
      </c>
      <c r="S66" s="11">
        <v>44.5</v>
      </c>
      <c r="T66" s="7" t="s">
        <v>114</v>
      </c>
      <c r="U66" s="11">
        <v>89</v>
      </c>
      <c r="V66" s="11">
        <v>11.57</v>
      </c>
      <c r="W66" s="12">
        <v>100.57</v>
      </c>
      <c r="X66" s="7" t="s">
        <v>115</v>
      </c>
      <c r="Y66" s="7" t="s">
        <v>116</v>
      </c>
      <c r="Z66" s="2">
        <f t="shared" si="0"/>
        <v>50.285</v>
      </c>
    </row>
    <row r="67" hidden="1" spans="1:26">
      <c r="A67" s="5" t="s">
        <v>18</v>
      </c>
      <c r="B67" s="7" t="s">
        <v>17</v>
      </c>
      <c r="C67" s="5" t="s">
        <v>33</v>
      </c>
      <c r="D67" s="6" t="str">
        <f>VLOOKUP(C67,供应商对账单导出20210401!B:O,14,0)</f>
        <v>谭燕君</v>
      </c>
      <c r="E67" s="7" t="s">
        <v>117</v>
      </c>
      <c r="F67" s="8" t="s">
        <v>34</v>
      </c>
      <c r="G67" s="7" t="s">
        <v>292</v>
      </c>
      <c r="H67" s="7" t="s">
        <v>19</v>
      </c>
      <c r="I67" s="7" t="s">
        <v>20</v>
      </c>
      <c r="J67" s="5" t="s">
        <v>293</v>
      </c>
      <c r="K67" s="7" t="s">
        <v>109</v>
      </c>
      <c r="L67" s="7" t="s">
        <v>294</v>
      </c>
      <c r="M67" s="8" t="s">
        <v>295</v>
      </c>
      <c r="N67" s="7" t="s">
        <v>296</v>
      </c>
      <c r="O67" s="11">
        <v>1</v>
      </c>
      <c r="P67" s="11">
        <v>0</v>
      </c>
      <c r="Q67" s="12">
        <v>1</v>
      </c>
      <c r="R67" s="7" t="s">
        <v>155</v>
      </c>
      <c r="S67" s="11">
        <v>445</v>
      </c>
      <c r="T67" s="7" t="s">
        <v>114</v>
      </c>
      <c r="U67" s="11">
        <v>445</v>
      </c>
      <c r="V67" s="11">
        <v>57.85</v>
      </c>
      <c r="W67" s="12">
        <v>502.85</v>
      </c>
      <c r="X67" s="7" t="s">
        <v>115</v>
      </c>
      <c r="Y67" s="7" t="s">
        <v>116</v>
      </c>
      <c r="Z67" s="2">
        <f t="shared" si="0"/>
        <v>502.85</v>
      </c>
    </row>
    <row r="68" hidden="1" spans="1:26">
      <c r="A68" s="5" t="s">
        <v>18</v>
      </c>
      <c r="B68" s="7" t="s">
        <v>17</v>
      </c>
      <c r="C68" s="5" t="s">
        <v>35</v>
      </c>
      <c r="D68" s="6" t="str">
        <f>VLOOKUP(C68,供应商对账单导出20210401!B:O,14,0)</f>
        <v>谭燕君</v>
      </c>
      <c r="E68" s="7" t="s">
        <v>107</v>
      </c>
      <c r="F68" s="8" t="s">
        <v>36</v>
      </c>
      <c r="G68" s="7" t="s">
        <v>36</v>
      </c>
      <c r="H68" s="7" t="s">
        <v>19</v>
      </c>
      <c r="I68" s="7" t="s">
        <v>20</v>
      </c>
      <c r="J68" s="5" t="s">
        <v>297</v>
      </c>
      <c r="K68" s="7" t="s">
        <v>109</v>
      </c>
      <c r="L68" s="7" t="s">
        <v>298</v>
      </c>
      <c r="M68" s="8" t="s">
        <v>299</v>
      </c>
      <c r="N68" s="7" t="s">
        <v>300</v>
      </c>
      <c r="O68" s="11">
        <v>9150</v>
      </c>
      <c r="P68" s="11">
        <v>0</v>
      </c>
      <c r="Q68" s="12">
        <v>9150</v>
      </c>
      <c r="R68" s="7" t="s">
        <v>301</v>
      </c>
      <c r="S68" s="11">
        <v>2.45</v>
      </c>
      <c r="T68" s="7" t="s">
        <v>114</v>
      </c>
      <c r="U68" s="11">
        <v>22417.5</v>
      </c>
      <c r="V68" s="11">
        <v>2914.28</v>
      </c>
      <c r="W68" s="12">
        <v>25331.78</v>
      </c>
      <c r="X68" s="7" t="s">
        <v>115</v>
      </c>
      <c r="Y68" s="7" t="s">
        <v>116</v>
      </c>
      <c r="Z68" s="13">
        <f t="shared" si="0"/>
        <v>2.76850054644809</v>
      </c>
    </row>
    <row r="69" hidden="1" spans="1:26">
      <c r="A69" s="5" t="s">
        <v>18</v>
      </c>
      <c r="B69" s="7" t="s">
        <v>17</v>
      </c>
      <c r="C69" s="5" t="s">
        <v>35</v>
      </c>
      <c r="D69" s="6" t="str">
        <f>VLOOKUP(C69,供应商对账单导出20210401!B:O,14,0)</f>
        <v>谭燕君</v>
      </c>
      <c r="E69" s="7" t="s">
        <v>117</v>
      </c>
      <c r="F69" s="8" t="s">
        <v>36</v>
      </c>
      <c r="G69" s="7" t="s">
        <v>36</v>
      </c>
      <c r="H69" s="7" t="s">
        <v>19</v>
      </c>
      <c r="I69" s="7" t="s">
        <v>20</v>
      </c>
      <c r="J69" s="5" t="s">
        <v>302</v>
      </c>
      <c r="K69" s="7" t="s">
        <v>109</v>
      </c>
      <c r="L69" s="7" t="s">
        <v>303</v>
      </c>
      <c r="M69" s="8" t="s">
        <v>304</v>
      </c>
      <c r="N69" s="7" t="s">
        <v>152</v>
      </c>
      <c r="O69" s="11">
        <v>2</v>
      </c>
      <c r="P69" s="11">
        <v>0</v>
      </c>
      <c r="Q69" s="12">
        <v>2</v>
      </c>
      <c r="R69" s="7" t="s">
        <v>148</v>
      </c>
      <c r="S69" s="11">
        <v>620</v>
      </c>
      <c r="T69" s="7" t="s">
        <v>114</v>
      </c>
      <c r="U69" s="11">
        <v>1240</v>
      </c>
      <c r="V69" s="11">
        <v>161.2</v>
      </c>
      <c r="W69" s="12">
        <v>1401.2</v>
      </c>
      <c r="X69" s="7" t="s">
        <v>115</v>
      </c>
      <c r="Y69" s="7" t="s">
        <v>116</v>
      </c>
      <c r="Z69" s="13">
        <f t="shared" si="0"/>
        <v>700.6</v>
      </c>
    </row>
    <row r="70" hidden="1" spans="1:26">
      <c r="A70" s="5" t="s">
        <v>18</v>
      </c>
      <c r="B70" s="7" t="s">
        <v>17</v>
      </c>
      <c r="C70" s="5" t="s">
        <v>35</v>
      </c>
      <c r="D70" s="6" t="str">
        <f>VLOOKUP(C70,供应商对账单导出20210401!B:O,14,0)</f>
        <v>谭燕君</v>
      </c>
      <c r="E70" s="7" t="s">
        <v>121</v>
      </c>
      <c r="F70" s="8" t="s">
        <v>36</v>
      </c>
      <c r="G70" s="7" t="s">
        <v>36</v>
      </c>
      <c r="H70" s="7" t="s">
        <v>19</v>
      </c>
      <c r="I70" s="7" t="s">
        <v>20</v>
      </c>
      <c r="J70" s="5" t="s">
        <v>305</v>
      </c>
      <c r="K70" s="7" t="s">
        <v>109</v>
      </c>
      <c r="L70" s="7" t="s">
        <v>298</v>
      </c>
      <c r="M70" s="8" t="s">
        <v>299</v>
      </c>
      <c r="N70" s="7" t="s">
        <v>152</v>
      </c>
      <c r="O70" s="11">
        <v>3050</v>
      </c>
      <c r="P70" s="11">
        <v>0</v>
      </c>
      <c r="Q70" s="12">
        <v>3050</v>
      </c>
      <c r="R70" s="7" t="s">
        <v>301</v>
      </c>
      <c r="S70" s="11">
        <v>2.45</v>
      </c>
      <c r="T70" s="7" t="s">
        <v>114</v>
      </c>
      <c r="U70" s="11">
        <v>7472.5</v>
      </c>
      <c r="V70" s="11">
        <v>971.43</v>
      </c>
      <c r="W70" s="12">
        <v>8443.93</v>
      </c>
      <c r="X70" s="7" t="s">
        <v>115</v>
      </c>
      <c r="Y70" s="7" t="s">
        <v>116</v>
      </c>
      <c r="Z70" s="13">
        <f t="shared" si="0"/>
        <v>2.76850163934426</v>
      </c>
    </row>
    <row r="71" hidden="1" spans="1:26">
      <c r="A71" s="5" t="s">
        <v>18</v>
      </c>
      <c r="B71" s="7" t="s">
        <v>17</v>
      </c>
      <c r="C71" s="5" t="s">
        <v>35</v>
      </c>
      <c r="D71" s="6" t="str">
        <f>VLOOKUP(C71,供应商对账单导出20210401!B:O,14,0)</f>
        <v>谭燕君</v>
      </c>
      <c r="E71" s="7" t="s">
        <v>123</v>
      </c>
      <c r="F71" s="8" t="s">
        <v>36</v>
      </c>
      <c r="G71" s="7" t="s">
        <v>36</v>
      </c>
      <c r="H71" s="7" t="s">
        <v>19</v>
      </c>
      <c r="I71" s="7" t="s">
        <v>20</v>
      </c>
      <c r="J71" s="5" t="s">
        <v>306</v>
      </c>
      <c r="K71" s="7" t="s">
        <v>109</v>
      </c>
      <c r="L71" s="7" t="s">
        <v>23</v>
      </c>
      <c r="M71" s="10" t="s">
        <v>307</v>
      </c>
      <c r="N71" s="7" t="s">
        <v>127</v>
      </c>
      <c r="O71" s="11">
        <v>10</v>
      </c>
      <c r="P71" s="11">
        <v>0</v>
      </c>
      <c r="Q71" s="12">
        <v>10</v>
      </c>
      <c r="R71" s="7" t="s">
        <v>148</v>
      </c>
      <c r="S71" s="11">
        <v>6588</v>
      </c>
      <c r="T71" s="7" t="s">
        <v>114</v>
      </c>
      <c r="U71" s="11">
        <v>65880</v>
      </c>
      <c r="V71" s="11">
        <v>8564.4</v>
      </c>
      <c r="W71" s="12">
        <v>74444.4</v>
      </c>
      <c r="X71" s="7" t="s">
        <v>115</v>
      </c>
      <c r="Y71" s="7" t="s">
        <v>116</v>
      </c>
      <c r="Z71" s="13">
        <f t="shared" si="0"/>
        <v>7444.44</v>
      </c>
    </row>
    <row r="72" hidden="1" spans="1:26">
      <c r="A72" s="5" t="s">
        <v>18</v>
      </c>
      <c r="B72" s="7" t="s">
        <v>17</v>
      </c>
      <c r="C72" s="5" t="s">
        <v>35</v>
      </c>
      <c r="D72" s="6" t="str">
        <f>VLOOKUP(C72,供应商对账单导出20210401!B:O,14,0)</f>
        <v>谭燕君</v>
      </c>
      <c r="E72" s="7" t="s">
        <v>162</v>
      </c>
      <c r="F72" s="8" t="s">
        <v>36</v>
      </c>
      <c r="G72" s="7" t="s">
        <v>36</v>
      </c>
      <c r="H72" s="7" t="s">
        <v>19</v>
      </c>
      <c r="I72" s="7" t="s">
        <v>20</v>
      </c>
      <c r="J72" s="5" t="s">
        <v>308</v>
      </c>
      <c r="K72" s="7" t="s">
        <v>109</v>
      </c>
      <c r="L72" s="7" t="s">
        <v>309</v>
      </c>
      <c r="M72" s="8" t="s">
        <v>310</v>
      </c>
      <c r="N72" s="7" t="s">
        <v>205</v>
      </c>
      <c r="O72" s="11">
        <v>1</v>
      </c>
      <c r="P72" s="11">
        <v>0</v>
      </c>
      <c r="Q72" s="12">
        <v>1</v>
      </c>
      <c r="R72" s="7" t="s">
        <v>113</v>
      </c>
      <c r="S72" s="11">
        <v>98</v>
      </c>
      <c r="T72" s="7" t="s">
        <v>114</v>
      </c>
      <c r="U72" s="11">
        <v>98</v>
      </c>
      <c r="V72" s="11">
        <v>12.74</v>
      </c>
      <c r="W72" s="12">
        <v>110.74</v>
      </c>
      <c r="X72" s="7" t="s">
        <v>115</v>
      </c>
      <c r="Y72" s="7" t="s">
        <v>116</v>
      </c>
      <c r="Z72" s="13">
        <f t="shared" si="0"/>
        <v>110.74</v>
      </c>
    </row>
    <row r="73" hidden="1" spans="1:26">
      <c r="A73" s="5" t="s">
        <v>18</v>
      </c>
      <c r="B73" s="7" t="s">
        <v>17</v>
      </c>
      <c r="C73" s="5" t="s">
        <v>35</v>
      </c>
      <c r="D73" s="6" t="str">
        <f>VLOOKUP(C73,供应商对账单导出20210401!B:O,14,0)</f>
        <v>谭燕君</v>
      </c>
      <c r="E73" s="7" t="s">
        <v>167</v>
      </c>
      <c r="F73" s="8" t="s">
        <v>36</v>
      </c>
      <c r="G73" s="7" t="s">
        <v>36</v>
      </c>
      <c r="H73" s="7" t="s">
        <v>19</v>
      </c>
      <c r="I73" s="7" t="s">
        <v>20</v>
      </c>
      <c r="J73" s="5" t="s">
        <v>311</v>
      </c>
      <c r="K73" s="7" t="s">
        <v>109</v>
      </c>
      <c r="L73" s="7" t="s">
        <v>298</v>
      </c>
      <c r="M73" s="10" t="s">
        <v>312</v>
      </c>
      <c r="N73" s="7" t="s">
        <v>296</v>
      </c>
      <c r="O73" s="11">
        <v>3050</v>
      </c>
      <c r="P73" s="11">
        <v>0</v>
      </c>
      <c r="Q73" s="12">
        <v>3050</v>
      </c>
      <c r="R73" s="7" t="s">
        <v>301</v>
      </c>
      <c r="S73" s="11">
        <v>2.45</v>
      </c>
      <c r="T73" s="7" t="s">
        <v>114</v>
      </c>
      <c r="U73" s="11">
        <v>7472.5</v>
      </c>
      <c r="V73" s="11">
        <v>971.43</v>
      </c>
      <c r="W73" s="12">
        <v>8443.93</v>
      </c>
      <c r="X73" s="7" t="s">
        <v>115</v>
      </c>
      <c r="Y73" s="7" t="s">
        <v>116</v>
      </c>
      <c r="Z73" s="13">
        <f t="shared" si="0"/>
        <v>2.76850163934426</v>
      </c>
    </row>
    <row r="74" hidden="1" spans="1:26">
      <c r="A74" s="5" t="s">
        <v>18</v>
      </c>
      <c r="B74" s="7" t="s">
        <v>17</v>
      </c>
      <c r="C74" s="5" t="s">
        <v>35</v>
      </c>
      <c r="D74" s="6" t="str">
        <f>VLOOKUP(C74,供应商对账单导出20210401!B:O,14,0)</f>
        <v>谭燕君</v>
      </c>
      <c r="E74" s="7" t="s">
        <v>168</v>
      </c>
      <c r="F74" s="8" t="s">
        <v>36</v>
      </c>
      <c r="G74" s="7" t="s">
        <v>36</v>
      </c>
      <c r="H74" s="7" t="s">
        <v>19</v>
      </c>
      <c r="I74" s="7" t="s">
        <v>20</v>
      </c>
      <c r="J74" s="5" t="s">
        <v>313</v>
      </c>
      <c r="K74" s="7" t="s">
        <v>109</v>
      </c>
      <c r="L74" s="7" t="s">
        <v>314</v>
      </c>
      <c r="M74" s="10" t="s">
        <v>315</v>
      </c>
      <c r="N74" s="7" t="s">
        <v>176</v>
      </c>
      <c r="O74" s="11">
        <v>1</v>
      </c>
      <c r="P74" s="11">
        <v>0</v>
      </c>
      <c r="Q74" s="12">
        <v>1</v>
      </c>
      <c r="R74" s="7" t="s">
        <v>155</v>
      </c>
      <c r="S74" s="11">
        <v>1680</v>
      </c>
      <c r="T74" s="7" t="s">
        <v>114</v>
      </c>
      <c r="U74" s="11">
        <v>1680</v>
      </c>
      <c r="V74" s="11">
        <v>218.4</v>
      </c>
      <c r="W74" s="12">
        <v>1898.4</v>
      </c>
      <c r="X74" s="7" t="s">
        <v>115</v>
      </c>
      <c r="Y74" s="7" t="s">
        <v>116</v>
      </c>
      <c r="Z74" s="13">
        <f t="shared" si="0"/>
        <v>1898.4</v>
      </c>
    </row>
    <row r="75" hidden="1" spans="1:26">
      <c r="A75" s="5" t="s">
        <v>18</v>
      </c>
      <c r="B75" s="7" t="s">
        <v>17</v>
      </c>
      <c r="C75" s="5" t="s">
        <v>35</v>
      </c>
      <c r="D75" s="6" t="str">
        <f>VLOOKUP(C75,供应商对账单导出20210401!B:O,14,0)</f>
        <v>谭燕君</v>
      </c>
      <c r="E75" s="7" t="s">
        <v>171</v>
      </c>
      <c r="F75" s="8" t="s">
        <v>36</v>
      </c>
      <c r="G75" s="7" t="s">
        <v>36</v>
      </c>
      <c r="H75" s="7" t="s">
        <v>19</v>
      </c>
      <c r="I75" s="7" t="s">
        <v>20</v>
      </c>
      <c r="J75" s="5" t="s">
        <v>316</v>
      </c>
      <c r="K75" s="7" t="s">
        <v>109</v>
      </c>
      <c r="L75" s="7" t="s">
        <v>317</v>
      </c>
      <c r="M75" s="8" t="s">
        <v>318</v>
      </c>
      <c r="N75" s="7" t="s">
        <v>319</v>
      </c>
      <c r="O75" s="11">
        <v>69</v>
      </c>
      <c r="P75" s="11">
        <v>0</v>
      </c>
      <c r="Q75" s="12">
        <v>69</v>
      </c>
      <c r="R75" s="7" t="s">
        <v>155</v>
      </c>
      <c r="S75" s="11">
        <v>1730</v>
      </c>
      <c r="T75" s="7" t="s">
        <v>114</v>
      </c>
      <c r="U75" s="11">
        <v>119370</v>
      </c>
      <c r="V75" s="11">
        <v>15518.1</v>
      </c>
      <c r="W75" s="12">
        <v>134888.1</v>
      </c>
      <c r="X75" s="7" t="s">
        <v>115</v>
      </c>
      <c r="Y75" s="7" t="s">
        <v>116</v>
      </c>
      <c r="Z75" s="13">
        <f t="shared" si="0"/>
        <v>1954.9</v>
      </c>
    </row>
    <row r="76" spans="1:26">
      <c r="A76" s="14" t="s">
        <v>38</v>
      </c>
      <c r="B76" s="7" t="s">
        <v>17</v>
      </c>
      <c r="C76" s="5" t="s">
        <v>37</v>
      </c>
      <c r="D76" s="6" t="str">
        <f>VLOOKUP(C76,供应商对账单导出20210401!B:O,14,0)</f>
        <v>谭燕君</v>
      </c>
      <c r="E76" s="7" t="s">
        <v>107</v>
      </c>
      <c r="F76" s="8" t="s">
        <v>39</v>
      </c>
      <c r="G76" s="7" t="s">
        <v>39</v>
      </c>
      <c r="H76" s="7" t="s">
        <v>19</v>
      </c>
      <c r="I76" s="7" t="s">
        <v>20</v>
      </c>
      <c r="J76" s="5" t="s">
        <v>320</v>
      </c>
      <c r="K76" s="7" t="s">
        <v>321</v>
      </c>
      <c r="L76" s="7" t="s">
        <v>23</v>
      </c>
      <c r="M76" s="8" t="s">
        <v>322</v>
      </c>
      <c r="N76" s="7" t="s">
        <v>255</v>
      </c>
      <c r="O76" s="11">
        <v>1</v>
      </c>
      <c r="P76" s="11">
        <v>0</v>
      </c>
      <c r="Q76" s="12">
        <v>1</v>
      </c>
      <c r="R76" s="7" t="s">
        <v>323</v>
      </c>
      <c r="S76" s="11">
        <v>2750</v>
      </c>
      <c r="T76" s="7" t="s">
        <v>114</v>
      </c>
      <c r="U76" s="11">
        <v>2750</v>
      </c>
      <c r="V76" s="11">
        <v>357.5</v>
      </c>
      <c r="W76" s="12">
        <v>3107.5</v>
      </c>
      <c r="X76" s="7" t="s">
        <v>115</v>
      </c>
      <c r="Y76" s="7" t="s">
        <v>116</v>
      </c>
      <c r="Z76" s="2">
        <f t="shared" si="0"/>
        <v>3107.5</v>
      </c>
    </row>
    <row r="77" spans="1:26">
      <c r="A77" s="14" t="s">
        <v>38</v>
      </c>
      <c r="B77" s="7" t="s">
        <v>17</v>
      </c>
      <c r="C77" s="5" t="s">
        <v>37</v>
      </c>
      <c r="D77" s="6" t="str">
        <f>VLOOKUP(C77,供应商对账单导出20210401!B:O,14,0)</f>
        <v>谭燕君</v>
      </c>
      <c r="E77" s="7" t="s">
        <v>117</v>
      </c>
      <c r="F77" s="8" t="s">
        <v>39</v>
      </c>
      <c r="G77" s="7" t="s">
        <v>39</v>
      </c>
      <c r="H77" s="7" t="s">
        <v>19</v>
      </c>
      <c r="I77" s="7" t="s">
        <v>20</v>
      </c>
      <c r="J77" s="5" t="s">
        <v>320</v>
      </c>
      <c r="K77" s="7" t="s">
        <v>324</v>
      </c>
      <c r="L77" s="7" t="s">
        <v>23</v>
      </c>
      <c r="M77" s="8" t="s">
        <v>322</v>
      </c>
      <c r="N77" s="7" t="s">
        <v>255</v>
      </c>
      <c r="O77" s="11">
        <v>1</v>
      </c>
      <c r="P77" s="11">
        <v>0</v>
      </c>
      <c r="Q77" s="12">
        <v>1</v>
      </c>
      <c r="R77" s="7" t="s">
        <v>323</v>
      </c>
      <c r="S77" s="11">
        <v>2750</v>
      </c>
      <c r="T77" s="7" t="s">
        <v>114</v>
      </c>
      <c r="U77" s="11">
        <v>2750</v>
      </c>
      <c r="V77" s="11">
        <v>357.5</v>
      </c>
      <c r="W77" s="12">
        <v>3107.5</v>
      </c>
      <c r="X77" s="7" t="s">
        <v>115</v>
      </c>
      <c r="Y77" s="7" t="s">
        <v>116</v>
      </c>
      <c r="Z77" s="2">
        <f t="shared" si="0"/>
        <v>3107.5</v>
      </c>
    </row>
    <row r="78" spans="1:26">
      <c r="A78" s="14" t="s">
        <v>38</v>
      </c>
      <c r="B78" s="7" t="s">
        <v>17</v>
      </c>
      <c r="C78" s="5" t="s">
        <v>37</v>
      </c>
      <c r="D78" s="6" t="str">
        <f>VLOOKUP(C78,供应商对账单导出20210401!B:O,14,0)</f>
        <v>谭燕君</v>
      </c>
      <c r="E78" s="7" t="s">
        <v>121</v>
      </c>
      <c r="F78" s="8" t="s">
        <v>39</v>
      </c>
      <c r="G78" s="7" t="s">
        <v>39</v>
      </c>
      <c r="H78" s="7" t="s">
        <v>19</v>
      </c>
      <c r="I78" s="7" t="s">
        <v>20</v>
      </c>
      <c r="J78" s="5" t="s">
        <v>320</v>
      </c>
      <c r="K78" s="7" t="s">
        <v>325</v>
      </c>
      <c r="L78" s="7" t="s">
        <v>23</v>
      </c>
      <c r="M78" s="8" t="s">
        <v>322</v>
      </c>
      <c r="N78" s="7" t="s">
        <v>255</v>
      </c>
      <c r="O78" s="11">
        <v>1</v>
      </c>
      <c r="P78" s="11">
        <v>0</v>
      </c>
      <c r="Q78" s="12">
        <v>1</v>
      </c>
      <c r="R78" s="7" t="s">
        <v>323</v>
      </c>
      <c r="S78" s="11">
        <v>2750</v>
      </c>
      <c r="T78" s="7" t="s">
        <v>114</v>
      </c>
      <c r="U78" s="11">
        <v>2750</v>
      </c>
      <c r="V78" s="11">
        <v>357.5</v>
      </c>
      <c r="W78" s="12">
        <v>3107.5</v>
      </c>
      <c r="X78" s="7" t="s">
        <v>115</v>
      </c>
      <c r="Y78" s="7" t="s">
        <v>116</v>
      </c>
      <c r="Z78" s="2">
        <f t="shared" si="0"/>
        <v>3107.5</v>
      </c>
    </row>
    <row r="79" spans="1:26">
      <c r="A79" s="14" t="s">
        <v>38</v>
      </c>
      <c r="B79" s="7" t="s">
        <v>17</v>
      </c>
      <c r="C79" s="5" t="s">
        <v>37</v>
      </c>
      <c r="D79" s="6" t="str">
        <f>VLOOKUP(C79,供应商对账单导出20210401!B:O,14,0)</f>
        <v>谭燕君</v>
      </c>
      <c r="E79" s="7" t="s">
        <v>123</v>
      </c>
      <c r="F79" s="8" t="s">
        <v>39</v>
      </c>
      <c r="G79" s="7" t="s">
        <v>39</v>
      </c>
      <c r="H79" s="7" t="s">
        <v>19</v>
      </c>
      <c r="I79" s="7" t="s">
        <v>20</v>
      </c>
      <c r="J79" s="5" t="s">
        <v>320</v>
      </c>
      <c r="K79" s="7" t="s">
        <v>326</v>
      </c>
      <c r="L79" s="7" t="s">
        <v>23</v>
      </c>
      <c r="M79" s="10" t="s">
        <v>327</v>
      </c>
      <c r="N79" s="7" t="s">
        <v>255</v>
      </c>
      <c r="O79" s="11">
        <v>1</v>
      </c>
      <c r="P79" s="11">
        <v>0</v>
      </c>
      <c r="Q79" s="12">
        <v>1</v>
      </c>
      <c r="R79" s="7" t="s">
        <v>323</v>
      </c>
      <c r="S79" s="11">
        <v>2750</v>
      </c>
      <c r="T79" s="7" t="s">
        <v>114</v>
      </c>
      <c r="U79" s="11">
        <v>2750</v>
      </c>
      <c r="V79" s="11">
        <v>357.5</v>
      </c>
      <c r="W79" s="12">
        <v>3107.5</v>
      </c>
      <c r="X79" s="7" t="s">
        <v>115</v>
      </c>
      <c r="Y79" s="7" t="s">
        <v>116</v>
      </c>
      <c r="Z79" s="2">
        <f t="shared" si="0"/>
        <v>3107.5</v>
      </c>
    </row>
    <row r="80" spans="1:26">
      <c r="A80" s="14" t="s">
        <v>38</v>
      </c>
      <c r="B80" s="7" t="s">
        <v>17</v>
      </c>
      <c r="C80" s="5" t="s">
        <v>37</v>
      </c>
      <c r="D80" s="6" t="str">
        <f>VLOOKUP(C80,供应商对账单导出20210401!B:O,14,0)</f>
        <v>谭燕君</v>
      </c>
      <c r="E80" s="7" t="s">
        <v>162</v>
      </c>
      <c r="F80" s="8" t="s">
        <v>39</v>
      </c>
      <c r="G80" s="7" t="s">
        <v>39</v>
      </c>
      <c r="H80" s="7" t="s">
        <v>19</v>
      </c>
      <c r="I80" s="7" t="s">
        <v>20</v>
      </c>
      <c r="J80" s="5" t="s">
        <v>320</v>
      </c>
      <c r="K80" s="7" t="s">
        <v>328</v>
      </c>
      <c r="L80" s="7" t="s">
        <v>23</v>
      </c>
      <c r="M80" s="8" t="s">
        <v>322</v>
      </c>
      <c r="N80" s="7" t="s">
        <v>255</v>
      </c>
      <c r="O80" s="11">
        <v>1</v>
      </c>
      <c r="P80" s="11">
        <v>0</v>
      </c>
      <c r="Q80" s="12">
        <v>1</v>
      </c>
      <c r="R80" s="7" t="s">
        <v>323</v>
      </c>
      <c r="S80" s="11">
        <v>2750</v>
      </c>
      <c r="T80" s="7" t="s">
        <v>114</v>
      </c>
      <c r="U80" s="11">
        <v>2750</v>
      </c>
      <c r="V80" s="11">
        <v>357.5</v>
      </c>
      <c r="W80" s="12">
        <v>3107.5</v>
      </c>
      <c r="X80" s="7" t="s">
        <v>115</v>
      </c>
      <c r="Y80" s="7" t="s">
        <v>116</v>
      </c>
      <c r="Z80" s="2">
        <f t="shared" si="0"/>
        <v>3107.5</v>
      </c>
    </row>
    <row r="81" spans="1:26">
      <c r="A81" s="14" t="s">
        <v>38</v>
      </c>
      <c r="B81" s="7" t="s">
        <v>17</v>
      </c>
      <c r="C81" s="5" t="s">
        <v>37</v>
      </c>
      <c r="D81" s="6" t="str">
        <f>VLOOKUP(C81,供应商对账单导出20210401!B:O,14,0)</f>
        <v>谭燕君</v>
      </c>
      <c r="E81" s="7" t="s">
        <v>167</v>
      </c>
      <c r="F81" s="8" t="s">
        <v>39</v>
      </c>
      <c r="G81" s="7" t="s">
        <v>39</v>
      </c>
      <c r="H81" s="7" t="s">
        <v>19</v>
      </c>
      <c r="I81" s="7" t="s">
        <v>20</v>
      </c>
      <c r="J81" s="5" t="s">
        <v>320</v>
      </c>
      <c r="K81" s="7" t="s">
        <v>256</v>
      </c>
      <c r="L81" s="7" t="s">
        <v>23</v>
      </c>
      <c r="M81" s="10" t="s">
        <v>327</v>
      </c>
      <c r="N81" s="7" t="s">
        <v>255</v>
      </c>
      <c r="O81" s="11">
        <v>1</v>
      </c>
      <c r="P81" s="11">
        <v>0</v>
      </c>
      <c r="Q81" s="12">
        <v>1</v>
      </c>
      <c r="R81" s="7" t="s">
        <v>323</v>
      </c>
      <c r="S81" s="11">
        <v>2750</v>
      </c>
      <c r="T81" s="7" t="s">
        <v>114</v>
      </c>
      <c r="U81" s="11">
        <v>2750</v>
      </c>
      <c r="V81" s="11">
        <v>357.5</v>
      </c>
      <c r="W81" s="12">
        <v>3107.5</v>
      </c>
      <c r="X81" s="7" t="s">
        <v>115</v>
      </c>
      <c r="Y81" s="7" t="s">
        <v>116</v>
      </c>
      <c r="Z81" s="2">
        <f t="shared" si="0"/>
        <v>3107.5</v>
      </c>
    </row>
    <row r="82" spans="1:26">
      <c r="A82" s="14" t="s">
        <v>38</v>
      </c>
      <c r="B82" s="7" t="s">
        <v>17</v>
      </c>
      <c r="C82" s="5" t="s">
        <v>37</v>
      </c>
      <c r="D82" s="6" t="str">
        <f>VLOOKUP(C82,供应商对账单导出20210401!B:O,14,0)</f>
        <v>谭燕君</v>
      </c>
      <c r="E82" s="7" t="s">
        <v>168</v>
      </c>
      <c r="F82" s="8" t="s">
        <v>39</v>
      </c>
      <c r="G82" s="7" t="s">
        <v>39</v>
      </c>
      <c r="H82" s="7" t="s">
        <v>19</v>
      </c>
      <c r="I82" s="7" t="s">
        <v>20</v>
      </c>
      <c r="J82" s="5" t="s">
        <v>320</v>
      </c>
      <c r="K82" s="7" t="s">
        <v>119</v>
      </c>
      <c r="L82" s="7" t="s">
        <v>23</v>
      </c>
      <c r="M82" s="8" t="s">
        <v>322</v>
      </c>
      <c r="N82" s="7" t="s">
        <v>255</v>
      </c>
      <c r="O82" s="11">
        <v>1</v>
      </c>
      <c r="P82" s="11">
        <v>0</v>
      </c>
      <c r="Q82" s="12">
        <v>1</v>
      </c>
      <c r="R82" s="7" t="s">
        <v>323</v>
      </c>
      <c r="S82" s="11">
        <v>2750</v>
      </c>
      <c r="T82" s="7" t="s">
        <v>114</v>
      </c>
      <c r="U82" s="11">
        <v>2750</v>
      </c>
      <c r="V82" s="11">
        <v>357.5</v>
      </c>
      <c r="W82" s="12">
        <v>3107.5</v>
      </c>
      <c r="X82" s="7" t="s">
        <v>115</v>
      </c>
      <c r="Y82" s="7" t="s">
        <v>116</v>
      </c>
      <c r="Z82" s="2">
        <f t="shared" si="0"/>
        <v>3107.5</v>
      </c>
    </row>
    <row r="83" spans="1:26">
      <c r="A83" s="14" t="s">
        <v>38</v>
      </c>
      <c r="B83" s="7" t="s">
        <v>17</v>
      </c>
      <c r="C83" s="5" t="s">
        <v>37</v>
      </c>
      <c r="D83" s="6" t="str">
        <f>VLOOKUP(C83,供应商对账单导出20210401!B:O,14,0)</f>
        <v>谭燕君</v>
      </c>
      <c r="E83" s="7" t="s">
        <v>171</v>
      </c>
      <c r="F83" s="8" t="s">
        <v>39</v>
      </c>
      <c r="G83" s="7" t="s">
        <v>39</v>
      </c>
      <c r="H83" s="7" t="s">
        <v>19</v>
      </c>
      <c r="I83" s="7" t="s">
        <v>20</v>
      </c>
      <c r="J83" s="5" t="s">
        <v>320</v>
      </c>
      <c r="K83" s="7" t="s">
        <v>109</v>
      </c>
      <c r="L83" s="7" t="s">
        <v>23</v>
      </c>
      <c r="M83" s="8" t="s">
        <v>322</v>
      </c>
      <c r="N83" s="7" t="s">
        <v>255</v>
      </c>
      <c r="O83" s="11">
        <v>1</v>
      </c>
      <c r="P83" s="11">
        <v>0</v>
      </c>
      <c r="Q83" s="12">
        <v>1</v>
      </c>
      <c r="R83" s="7" t="s">
        <v>323</v>
      </c>
      <c r="S83" s="11">
        <v>2750</v>
      </c>
      <c r="T83" s="7" t="s">
        <v>114</v>
      </c>
      <c r="U83" s="11">
        <v>2750</v>
      </c>
      <c r="V83" s="11">
        <v>357.5</v>
      </c>
      <c r="W83" s="12">
        <v>3107.5</v>
      </c>
      <c r="X83" s="7" t="s">
        <v>115</v>
      </c>
      <c r="Y83" s="7" t="s">
        <v>116</v>
      </c>
      <c r="Z83" s="2">
        <f t="shared" si="0"/>
        <v>3107.5</v>
      </c>
    </row>
    <row r="84" hidden="1" spans="1:26">
      <c r="A84" s="15" t="s">
        <v>38</v>
      </c>
      <c r="B84" s="7" t="s">
        <v>17</v>
      </c>
      <c r="C84" s="5" t="s">
        <v>40</v>
      </c>
      <c r="D84" s="6" t="str">
        <f>VLOOKUP(C84,供应商对账单导出20210401!B:O,14,0)</f>
        <v>谭燕君</v>
      </c>
      <c r="E84" s="7" t="s">
        <v>107</v>
      </c>
      <c r="F84" s="8" t="s">
        <v>41</v>
      </c>
      <c r="G84" s="7" t="s">
        <v>41</v>
      </c>
      <c r="H84" s="7" t="s">
        <v>19</v>
      </c>
      <c r="I84" s="7" t="s">
        <v>20</v>
      </c>
      <c r="J84" s="5" t="s">
        <v>329</v>
      </c>
      <c r="K84" s="7" t="s">
        <v>109</v>
      </c>
      <c r="L84" s="7" t="s">
        <v>330</v>
      </c>
      <c r="M84" s="10" t="s">
        <v>331</v>
      </c>
      <c r="N84" s="7" t="s">
        <v>127</v>
      </c>
      <c r="O84" s="11">
        <v>40</v>
      </c>
      <c r="P84" s="11">
        <v>0</v>
      </c>
      <c r="Q84" s="12">
        <v>40</v>
      </c>
      <c r="R84" s="7" t="s">
        <v>113</v>
      </c>
      <c r="S84" s="11">
        <v>21.4</v>
      </c>
      <c r="T84" s="7" t="s">
        <v>114</v>
      </c>
      <c r="U84" s="11">
        <v>856</v>
      </c>
      <c r="V84" s="11">
        <v>111.28</v>
      </c>
      <c r="W84" s="12">
        <v>967.28</v>
      </c>
      <c r="X84" s="7" t="s">
        <v>115</v>
      </c>
      <c r="Y84" s="7" t="s">
        <v>116</v>
      </c>
      <c r="Z84" s="13">
        <f t="shared" si="0"/>
        <v>24.182</v>
      </c>
    </row>
    <row r="85" hidden="1" spans="1:26">
      <c r="A85" s="15" t="s">
        <v>38</v>
      </c>
      <c r="B85" s="7" t="s">
        <v>17</v>
      </c>
      <c r="C85" s="5" t="s">
        <v>40</v>
      </c>
      <c r="D85" s="6" t="str">
        <f>VLOOKUP(C85,供应商对账单导出20210401!B:O,14,0)</f>
        <v>谭燕君</v>
      </c>
      <c r="E85" s="7" t="s">
        <v>117</v>
      </c>
      <c r="F85" s="8" t="s">
        <v>41</v>
      </c>
      <c r="G85" s="7" t="s">
        <v>41</v>
      </c>
      <c r="H85" s="7" t="s">
        <v>19</v>
      </c>
      <c r="I85" s="7" t="s">
        <v>20</v>
      </c>
      <c r="J85" s="5" t="s">
        <v>332</v>
      </c>
      <c r="K85" s="7" t="s">
        <v>109</v>
      </c>
      <c r="L85" s="7" t="s">
        <v>333</v>
      </c>
      <c r="M85" s="10" t="s">
        <v>334</v>
      </c>
      <c r="N85" s="7" t="s">
        <v>127</v>
      </c>
      <c r="O85" s="11">
        <v>32</v>
      </c>
      <c r="P85" s="11">
        <v>0</v>
      </c>
      <c r="Q85" s="12">
        <v>32</v>
      </c>
      <c r="R85" s="7" t="s">
        <v>113</v>
      </c>
      <c r="S85" s="11">
        <v>2420</v>
      </c>
      <c r="T85" s="7" t="s">
        <v>114</v>
      </c>
      <c r="U85" s="11">
        <v>77440</v>
      </c>
      <c r="V85" s="11">
        <v>10067.2</v>
      </c>
      <c r="W85" s="12">
        <v>87507.2</v>
      </c>
      <c r="X85" s="7" t="s">
        <v>115</v>
      </c>
      <c r="Y85" s="7" t="s">
        <v>116</v>
      </c>
      <c r="Z85" s="13">
        <f t="shared" si="0"/>
        <v>2734.6</v>
      </c>
    </row>
    <row r="86" hidden="1" spans="1:26">
      <c r="A86" s="5" t="s">
        <v>18</v>
      </c>
      <c r="B86" s="7" t="s">
        <v>17</v>
      </c>
      <c r="C86" s="5" t="s">
        <v>42</v>
      </c>
      <c r="D86" s="6" t="str">
        <f>VLOOKUP(C86,供应商对账单导出20210401!B:O,14,0)</f>
        <v>谭燕君</v>
      </c>
      <c r="E86" s="7" t="s">
        <v>107</v>
      </c>
      <c r="F86" s="8" t="s">
        <v>43</v>
      </c>
      <c r="G86" s="7" t="s">
        <v>43</v>
      </c>
      <c r="H86" s="7" t="s">
        <v>19</v>
      </c>
      <c r="I86" s="7" t="s">
        <v>20</v>
      </c>
      <c r="J86" s="5" t="s">
        <v>335</v>
      </c>
      <c r="K86" s="7" t="s">
        <v>109</v>
      </c>
      <c r="L86" s="7" t="s">
        <v>336</v>
      </c>
      <c r="M86" s="8" t="s">
        <v>337</v>
      </c>
      <c r="N86" s="7" t="s">
        <v>120</v>
      </c>
      <c r="O86" s="11">
        <v>75</v>
      </c>
      <c r="P86" s="11">
        <v>0</v>
      </c>
      <c r="Q86" s="12">
        <v>75</v>
      </c>
      <c r="R86" s="7" t="s">
        <v>155</v>
      </c>
      <c r="S86" s="11">
        <v>970</v>
      </c>
      <c r="T86" s="7" t="s">
        <v>114</v>
      </c>
      <c r="U86" s="11">
        <v>72750</v>
      </c>
      <c r="V86" s="11">
        <v>9457.5</v>
      </c>
      <c r="W86" s="12">
        <v>82207.5</v>
      </c>
      <c r="X86" s="7" t="s">
        <v>115</v>
      </c>
      <c r="Y86" s="7" t="s">
        <v>116</v>
      </c>
      <c r="Z86" s="2">
        <f t="shared" si="0"/>
        <v>1096.1</v>
      </c>
    </row>
    <row r="87" hidden="1" spans="1:26">
      <c r="A87" s="5" t="s">
        <v>18</v>
      </c>
      <c r="B87" s="7" t="s">
        <v>17</v>
      </c>
      <c r="C87" s="5" t="s">
        <v>42</v>
      </c>
      <c r="D87" s="6" t="str">
        <f>VLOOKUP(C87,供应商对账单导出20210401!B:O,14,0)</f>
        <v>谭燕君</v>
      </c>
      <c r="E87" s="7" t="s">
        <v>117</v>
      </c>
      <c r="F87" s="8" t="s">
        <v>43</v>
      </c>
      <c r="G87" s="7" t="s">
        <v>43</v>
      </c>
      <c r="H87" s="7" t="s">
        <v>19</v>
      </c>
      <c r="I87" s="7" t="s">
        <v>20</v>
      </c>
      <c r="J87" s="5" t="s">
        <v>338</v>
      </c>
      <c r="K87" s="7" t="s">
        <v>109</v>
      </c>
      <c r="L87" s="7" t="s">
        <v>23</v>
      </c>
      <c r="M87" s="8" t="s">
        <v>339</v>
      </c>
      <c r="N87" s="7" t="s">
        <v>253</v>
      </c>
      <c r="O87" s="11">
        <v>48</v>
      </c>
      <c r="P87" s="11">
        <v>0</v>
      </c>
      <c r="Q87" s="12">
        <v>48</v>
      </c>
      <c r="R87" s="7" t="s">
        <v>113</v>
      </c>
      <c r="S87" s="11">
        <v>2750</v>
      </c>
      <c r="T87" s="7" t="s">
        <v>114</v>
      </c>
      <c r="U87" s="11">
        <v>132000</v>
      </c>
      <c r="V87" s="11">
        <v>17160</v>
      </c>
      <c r="W87" s="12">
        <v>149160</v>
      </c>
      <c r="X87" s="7" t="s">
        <v>115</v>
      </c>
      <c r="Y87" s="7" t="s">
        <v>116</v>
      </c>
      <c r="Z87" s="2">
        <f t="shared" si="0"/>
        <v>3107.5</v>
      </c>
    </row>
    <row r="88" hidden="1" spans="1:26">
      <c r="A88" s="5" t="s">
        <v>18</v>
      </c>
      <c r="B88" s="7" t="s">
        <v>17</v>
      </c>
      <c r="C88" s="5" t="s">
        <v>44</v>
      </c>
      <c r="D88" s="6" t="str">
        <f>VLOOKUP(C88,供应商对账单导出20210401!B:O,14,0)</f>
        <v>谭燕君</v>
      </c>
      <c r="E88" s="7" t="s">
        <v>107</v>
      </c>
      <c r="F88" s="8" t="s">
        <v>45</v>
      </c>
      <c r="G88" s="7" t="s">
        <v>235</v>
      </c>
      <c r="H88" s="7" t="s">
        <v>19</v>
      </c>
      <c r="I88" s="7" t="s">
        <v>20</v>
      </c>
      <c r="J88" s="5" t="s">
        <v>340</v>
      </c>
      <c r="K88" s="7" t="s">
        <v>109</v>
      </c>
      <c r="L88" s="7" t="s">
        <v>23</v>
      </c>
      <c r="M88" s="8" t="s">
        <v>341</v>
      </c>
      <c r="N88" s="7" t="s">
        <v>222</v>
      </c>
      <c r="O88" s="11">
        <v>4</v>
      </c>
      <c r="P88" s="11">
        <v>0</v>
      </c>
      <c r="Q88" s="12">
        <v>4</v>
      </c>
      <c r="R88" s="7" t="s">
        <v>113</v>
      </c>
      <c r="S88" s="11">
        <v>12500</v>
      </c>
      <c r="T88" s="7" t="s">
        <v>114</v>
      </c>
      <c r="U88" s="11">
        <v>50000</v>
      </c>
      <c r="V88" s="11">
        <v>6500</v>
      </c>
      <c r="W88" s="12">
        <v>56500</v>
      </c>
      <c r="X88" s="7" t="s">
        <v>115</v>
      </c>
      <c r="Y88" s="7" t="s">
        <v>116</v>
      </c>
      <c r="Z88" s="13">
        <f t="shared" si="0"/>
        <v>14125</v>
      </c>
    </row>
    <row r="89" hidden="1" spans="1:26">
      <c r="A89" s="5" t="s">
        <v>18</v>
      </c>
      <c r="B89" s="7" t="s">
        <v>17</v>
      </c>
      <c r="C89" s="5" t="s">
        <v>44</v>
      </c>
      <c r="D89" s="6" t="str">
        <f>VLOOKUP(C89,供应商对账单导出20210401!B:O,14,0)</f>
        <v>谭燕君</v>
      </c>
      <c r="E89" s="7" t="s">
        <v>117</v>
      </c>
      <c r="F89" s="8" t="s">
        <v>45</v>
      </c>
      <c r="G89" s="7" t="s">
        <v>235</v>
      </c>
      <c r="H89" s="7" t="s">
        <v>19</v>
      </c>
      <c r="I89" s="7" t="s">
        <v>20</v>
      </c>
      <c r="J89" s="5" t="s">
        <v>340</v>
      </c>
      <c r="K89" s="7" t="s">
        <v>119</v>
      </c>
      <c r="L89" s="7" t="s">
        <v>23</v>
      </c>
      <c r="M89" s="10" t="s">
        <v>342</v>
      </c>
      <c r="N89" s="7" t="s">
        <v>222</v>
      </c>
      <c r="O89" s="11">
        <v>4</v>
      </c>
      <c r="P89" s="11">
        <v>0</v>
      </c>
      <c r="Q89" s="12">
        <v>4</v>
      </c>
      <c r="R89" s="7" t="s">
        <v>113</v>
      </c>
      <c r="S89" s="11">
        <v>17345</v>
      </c>
      <c r="T89" s="7" t="s">
        <v>114</v>
      </c>
      <c r="U89" s="11">
        <v>69380</v>
      </c>
      <c r="V89" s="11">
        <v>9019.4</v>
      </c>
      <c r="W89" s="12">
        <v>78399.4</v>
      </c>
      <c r="X89" s="7" t="s">
        <v>115</v>
      </c>
      <c r="Y89" s="7" t="s">
        <v>116</v>
      </c>
      <c r="Z89" s="13">
        <f t="shared" si="0"/>
        <v>19599.85</v>
      </c>
    </row>
    <row r="90" hidden="1" spans="1:26">
      <c r="A90" s="5" t="s">
        <v>18</v>
      </c>
      <c r="B90" s="7" t="s">
        <v>17</v>
      </c>
      <c r="C90" s="5" t="s">
        <v>44</v>
      </c>
      <c r="D90" s="6" t="str">
        <f>VLOOKUP(C90,供应商对账单导出20210401!B:O,14,0)</f>
        <v>谭燕君</v>
      </c>
      <c r="E90" s="7" t="s">
        <v>121</v>
      </c>
      <c r="F90" s="8" t="s">
        <v>45</v>
      </c>
      <c r="G90" s="7" t="s">
        <v>235</v>
      </c>
      <c r="H90" s="7" t="s">
        <v>19</v>
      </c>
      <c r="I90" s="7" t="s">
        <v>20</v>
      </c>
      <c r="J90" s="5" t="s">
        <v>343</v>
      </c>
      <c r="K90" s="7" t="s">
        <v>109</v>
      </c>
      <c r="L90" s="7" t="s">
        <v>23</v>
      </c>
      <c r="M90" s="10" t="s">
        <v>344</v>
      </c>
      <c r="N90" s="7" t="s">
        <v>345</v>
      </c>
      <c r="O90" s="11">
        <v>4</v>
      </c>
      <c r="P90" s="11">
        <v>0</v>
      </c>
      <c r="Q90" s="12">
        <v>4</v>
      </c>
      <c r="R90" s="7" t="s">
        <v>113</v>
      </c>
      <c r="S90" s="11">
        <v>1198</v>
      </c>
      <c r="T90" s="7" t="s">
        <v>114</v>
      </c>
      <c r="U90" s="11">
        <v>4792</v>
      </c>
      <c r="V90" s="11">
        <v>622.96</v>
      </c>
      <c r="W90" s="12">
        <v>5414.96</v>
      </c>
      <c r="X90" s="7" t="s">
        <v>115</v>
      </c>
      <c r="Y90" s="7" t="s">
        <v>116</v>
      </c>
      <c r="Z90" s="13">
        <f t="shared" si="0"/>
        <v>1353.74</v>
      </c>
    </row>
    <row r="91" hidden="1" spans="1:26">
      <c r="A91" s="5" t="s">
        <v>18</v>
      </c>
      <c r="B91" s="7" t="s">
        <v>17</v>
      </c>
      <c r="C91" s="5" t="s">
        <v>44</v>
      </c>
      <c r="D91" s="6" t="str">
        <f>VLOOKUP(C91,供应商对账单导出20210401!B:O,14,0)</f>
        <v>谭燕君</v>
      </c>
      <c r="E91" s="7" t="s">
        <v>123</v>
      </c>
      <c r="F91" s="8" t="s">
        <v>45</v>
      </c>
      <c r="G91" s="7" t="s">
        <v>235</v>
      </c>
      <c r="H91" s="7" t="s">
        <v>19</v>
      </c>
      <c r="I91" s="7" t="s">
        <v>20</v>
      </c>
      <c r="J91" s="5" t="s">
        <v>343</v>
      </c>
      <c r="K91" s="7" t="s">
        <v>119</v>
      </c>
      <c r="L91" s="7" t="s">
        <v>23</v>
      </c>
      <c r="M91" s="10" t="s">
        <v>346</v>
      </c>
      <c r="N91" s="7" t="s">
        <v>345</v>
      </c>
      <c r="O91" s="11">
        <v>4</v>
      </c>
      <c r="P91" s="11">
        <v>0</v>
      </c>
      <c r="Q91" s="12">
        <v>4</v>
      </c>
      <c r="R91" s="7" t="s">
        <v>113</v>
      </c>
      <c r="S91" s="11">
        <v>1598</v>
      </c>
      <c r="T91" s="7" t="s">
        <v>114</v>
      </c>
      <c r="U91" s="11">
        <v>6392</v>
      </c>
      <c r="V91" s="11">
        <v>830.96</v>
      </c>
      <c r="W91" s="12">
        <v>7222.96</v>
      </c>
      <c r="X91" s="7" t="s">
        <v>115</v>
      </c>
      <c r="Y91" s="7" t="s">
        <v>116</v>
      </c>
      <c r="Z91" s="13">
        <f t="shared" si="0"/>
        <v>1805.74</v>
      </c>
    </row>
    <row r="92" hidden="1" spans="1:26">
      <c r="A92" s="5" t="s">
        <v>18</v>
      </c>
      <c r="B92" s="7" t="s">
        <v>17</v>
      </c>
      <c r="C92" s="5" t="s">
        <v>46</v>
      </c>
      <c r="D92" s="6" t="str">
        <f>VLOOKUP(C92,供应商对账单导出20210401!B:O,14,0)</f>
        <v>谭燕君</v>
      </c>
      <c r="E92" s="7" t="s">
        <v>107</v>
      </c>
      <c r="F92" s="8" t="s">
        <v>47</v>
      </c>
      <c r="G92" s="7" t="s">
        <v>47</v>
      </c>
      <c r="H92" s="7" t="s">
        <v>19</v>
      </c>
      <c r="I92" s="7" t="s">
        <v>20</v>
      </c>
      <c r="J92" s="5" t="s">
        <v>347</v>
      </c>
      <c r="K92" s="7" t="s">
        <v>109</v>
      </c>
      <c r="L92" s="7" t="s">
        <v>348</v>
      </c>
      <c r="M92" s="8" t="s">
        <v>349</v>
      </c>
      <c r="N92" s="7" t="s">
        <v>127</v>
      </c>
      <c r="O92" s="11">
        <v>3000</v>
      </c>
      <c r="P92" s="11">
        <v>0</v>
      </c>
      <c r="Q92" s="12">
        <v>3000</v>
      </c>
      <c r="R92" s="7" t="s">
        <v>113</v>
      </c>
      <c r="S92" s="11">
        <v>1.1</v>
      </c>
      <c r="T92" s="7" t="s">
        <v>114</v>
      </c>
      <c r="U92" s="11">
        <v>3300</v>
      </c>
      <c r="V92" s="11">
        <v>429</v>
      </c>
      <c r="W92" s="12">
        <v>3729</v>
      </c>
      <c r="X92" s="7" t="s">
        <v>115</v>
      </c>
      <c r="Y92" s="7" t="s">
        <v>116</v>
      </c>
      <c r="Z92" s="2">
        <f t="shared" si="0"/>
        <v>1.243</v>
      </c>
    </row>
    <row r="93" hidden="1" spans="1:26">
      <c r="A93" s="5" t="s">
        <v>18</v>
      </c>
      <c r="B93" s="7" t="s">
        <v>17</v>
      </c>
      <c r="C93" s="5" t="s">
        <v>46</v>
      </c>
      <c r="D93" s="6" t="str">
        <f>VLOOKUP(C93,供应商对账单导出20210401!B:O,14,0)</f>
        <v>谭燕君</v>
      </c>
      <c r="E93" s="7" t="s">
        <v>117</v>
      </c>
      <c r="F93" s="8" t="s">
        <v>47</v>
      </c>
      <c r="G93" s="7" t="s">
        <v>47</v>
      </c>
      <c r="H93" s="7" t="s">
        <v>19</v>
      </c>
      <c r="I93" s="7" t="s">
        <v>20</v>
      </c>
      <c r="J93" s="5" t="s">
        <v>347</v>
      </c>
      <c r="K93" s="7" t="s">
        <v>119</v>
      </c>
      <c r="L93" s="7" t="s">
        <v>350</v>
      </c>
      <c r="M93" s="10" t="s">
        <v>351</v>
      </c>
      <c r="N93" s="7" t="s">
        <v>127</v>
      </c>
      <c r="O93" s="11">
        <v>500</v>
      </c>
      <c r="P93" s="11">
        <v>0</v>
      </c>
      <c r="Q93" s="12">
        <v>500</v>
      </c>
      <c r="R93" s="7" t="s">
        <v>113</v>
      </c>
      <c r="S93" s="11">
        <v>12.9</v>
      </c>
      <c r="T93" s="7" t="s">
        <v>114</v>
      </c>
      <c r="U93" s="11">
        <v>6450</v>
      </c>
      <c r="V93" s="11">
        <v>838.5</v>
      </c>
      <c r="W93" s="12">
        <v>7288.5</v>
      </c>
      <c r="X93" s="7" t="s">
        <v>115</v>
      </c>
      <c r="Y93" s="7" t="s">
        <v>116</v>
      </c>
      <c r="Z93" s="2">
        <f t="shared" si="0"/>
        <v>14.577</v>
      </c>
    </row>
  </sheetData>
  <autoFilter ref="A1:Y93">
    <filterColumn colId="2">
      <customFilters>
        <customFilter operator="equal" val="5107966942"/>
      </customFilters>
    </filterColumn>
    <filterColumn colId="3">
      <customFilters>
        <customFilter operator="equal" val="谭燕君"/>
      </customFilters>
    </filterColumn>
    <filterColumn colId="9">
      <colorFilter dxfId="0"/>
    </filterColumn>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供应商对账单导出20210401</vt:lpstr>
      <vt:lpstr>供应商对账单导出20210401明细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Avivi</cp:lastModifiedBy>
  <dcterms:created xsi:type="dcterms:W3CDTF">2021-04-01T07:33:00Z</dcterms:created>
  <dcterms:modified xsi:type="dcterms:W3CDTF">2021-04-01T09:43:39Z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