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4" sheetId="2" r:id="rId1"/>
  </sheets>
  <definedNames>
    <definedName name="_xlnm._FilterDatabase" localSheetId="0" hidden="1">'202504'!$A$6:$J$93</definedName>
    <definedName name="_xlnm.Print_Area" localSheetId="0">'202504'!$A$1:$J$84</definedName>
    <definedName name="_xlnm.Print_Titles" localSheetId="0">'202504'!$7:$7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<sst xmlns="http://schemas.openxmlformats.org/spreadsheetml/2006/main" count="248" uniqueCount="140">
  <si>
    <t>深圳市飞英达自动化设备有限公司</t>
  </si>
  <si>
    <t>4月对账单（3.21-4.20）</t>
  </si>
  <si>
    <r>
      <rPr>
        <sz val="10"/>
        <rFont val="Arial"/>
        <charset val="134"/>
      </rPr>
      <t>TO</t>
    </r>
    <r>
      <rPr>
        <sz val="10"/>
        <rFont val="宋体"/>
        <charset val="134"/>
      </rPr>
      <t>：深圳市海纳德自动化设备有限公司</t>
    </r>
  </si>
  <si>
    <r>
      <rPr>
        <sz val="10"/>
        <rFont val="Arial"/>
        <charset val="134"/>
      </rPr>
      <t>From:</t>
    </r>
    <r>
      <rPr>
        <sz val="10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</si>
  <si>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</si>
  <si>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</si>
  <si>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</si>
  <si>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</si>
  <si>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</si>
  <si>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</si>
  <si>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</si>
  <si>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</si>
  <si>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</si>
  <si>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</si>
  <si>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</si>
  <si>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</si>
  <si>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</si>
  <si>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</si>
  <si>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HND240619001</t>
  </si>
  <si>
    <t>TP 琴式控制台基架 WxHxD
 1600 x 675 x 500 mm</t>
  </si>
  <si>
    <t>卡伯耐特HND240620005</t>
  </si>
  <si>
    <t>HND241113001</t>
  </si>
  <si>
    <t>非标AE箱</t>
  </si>
  <si>
    <t>Y368080 / 1194777</t>
  </si>
  <si>
    <t>扬中市恒润机械HND241108007</t>
  </si>
  <si>
    <t>HND241126001</t>
  </si>
  <si>
    <t>TS 底座部件 前后 800W200H 7022 TXT 每包2个</t>
  </si>
  <si>
    <t>正佳佰特HND241025003</t>
  </si>
  <si>
    <t>门位开关带线</t>
  </si>
  <si>
    <t>凯诺思HND240909009</t>
  </si>
  <si>
    <t>HND241225001</t>
  </si>
  <si>
    <t>SBUC 薄型侧装Blue e空调1.25kW,220V</t>
  </si>
  <si>
    <t>云南康电HND241224010</t>
  </si>
  <si>
    <t>HND250210001</t>
  </si>
  <si>
    <t>SBUC Blue e+ 过滤器风扇272 m³/h,230V,RAL7035</t>
  </si>
  <si>
    <t>凯诺思HND250206001</t>
  </si>
  <si>
    <t>HND250225001</t>
  </si>
  <si>
    <t>KL 特殊尺寸</t>
  </si>
  <si>
    <t>Y378644 / 1543009</t>
  </si>
  <si>
    <t>凯诺思HND250221006</t>
  </si>
  <si>
    <t>进线 16-20MM</t>
  </si>
  <si>
    <t>华美达，含空运费50元HND250225003</t>
  </si>
  <si>
    <t>HND250311001</t>
  </si>
  <si>
    <t>VX舒适型手柄，用于半圆形锁芯</t>
  </si>
  <si>
    <t>无锡图川HND250228004</t>
  </si>
  <si>
    <t>底板支撑 TS IT D 600 RAL7035</t>
  </si>
  <si>
    <t>北京高星华辰传感科技HND250306006</t>
  </si>
  <si>
    <t>HND250314001</t>
  </si>
  <si>
    <t>插入式适配器 用于温度调节器</t>
  </si>
  <si>
    <t>上海达临无合同</t>
  </si>
  <si>
    <t>RiLine60 SV 母线支架 (PLS 1600) 3 极</t>
  </si>
  <si>
    <t>卡伯耐特HND250313003</t>
  </si>
  <si>
    <t>TS 机柜 061805 7035 单门</t>
  </si>
  <si>
    <t>SBUC Blue e+ 过滤器风扇867 m³/h,230V,RAL7035</t>
  </si>
  <si>
    <t>AE 紧装式控制箱 W380H300D155 7035</t>
  </si>
  <si>
    <t>华美达HND250319005</t>
  </si>
  <si>
    <t>CB适配器配连接母线 250A 上出线</t>
  </si>
  <si>
    <t>无锡图川HND250319009</t>
  </si>
  <si>
    <t>HND250326001</t>
  </si>
  <si>
    <t>AE 紧装式控制箱 W400H500D210 7035</t>
  </si>
  <si>
    <t>华美达HND250319012</t>
  </si>
  <si>
    <t>SV 母线 30X5X2400 每包6个</t>
  </si>
  <si>
    <t>AE 紧装式控制箱 W600H600D350 7035</t>
  </si>
  <si>
    <t>AE 紧装式控制箱 W600H600D210 7035</t>
  </si>
  <si>
    <t>SK 出风过滤器 用于 3240</t>
  </si>
  <si>
    <t>无锡图川HND250314005</t>
  </si>
  <si>
    <t>Compact空调 1200W,380V内置冷凝水蒸发器</t>
  </si>
  <si>
    <t>无锡图川HND250324001</t>
  </si>
  <si>
    <t>HND250328001</t>
  </si>
  <si>
    <t>无锡图川HND250326001</t>
  </si>
  <si>
    <t>SK 数显温控器 100-230V,50/60HZ, 24-60V,DC</t>
  </si>
  <si>
    <t>卡伯耐特HND250326006</t>
  </si>
  <si>
    <t>青岛华美达HND250319012</t>
  </si>
  <si>
    <t>青岛华美达HND250314006</t>
  </si>
  <si>
    <t>EB E-箱 300x600x155 RAL 7035</t>
  </si>
  <si>
    <t>TS 机柜 102005 7035</t>
  </si>
  <si>
    <t>上海钏崎HND250327003</t>
  </si>
  <si>
    <t>TS 分隔板 用于机柜H2000D500</t>
  </si>
  <si>
    <t>SZ 电缆软管夹 用于内径29MM</t>
  </si>
  <si>
    <t>PS4946 30/15 C 导轨, 955 长</t>
  </si>
  <si>
    <t>电缆夹 用于电缆直径26-30MM</t>
  </si>
  <si>
    <t>SV 母线底板 长700mm 一包二个</t>
  </si>
  <si>
    <t>SV 母线底板 长900mm 一包二个</t>
  </si>
  <si>
    <t>SV 母线支架  3极800A 带内部螺丝固定孔</t>
  </si>
  <si>
    <t>SV 母线连接器,跨接连接</t>
  </si>
  <si>
    <t>SV 连接适配器 800A, 690V</t>
  </si>
  <si>
    <t>SV 母线盖板分隔块 用于 SV9340200/210</t>
  </si>
  <si>
    <t>SV 母线支架底盖 800A 用于SV9340 一包二个</t>
  </si>
  <si>
    <t>SV 连接适配器 125A 690V 3 极</t>
  </si>
  <si>
    <t>SV 连接适配器 63A 690V 3 极</t>
  </si>
  <si>
    <t>SV 母线盖板 1100mmL 一包二个</t>
  </si>
  <si>
    <t>单极母线支架</t>
  </si>
  <si>
    <t>SV 导线接线端子 70-185QMM</t>
  </si>
  <si>
    <t>SV 导线接线端子 2,5-16QMM</t>
  </si>
  <si>
    <t>RiLine60 SV 端盖 (PLS 1600)  一包二个</t>
  </si>
  <si>
    <t>RiLine60 SV 母线底板 (PLS1600) 1100mmL</t>
  </si>
  <si>
    <t>SV 特种母线 1095mm长</t>
  </si>
  <si>
    <t>SV 连接适配器 1600A,690V</t>
  </si>
  <si>
    <t>SV PLS 母线连接器</t>
  </si>
  <si>
    <t>HND250409001</t>
  </si>
  <si>
    <t>SK RTT 壁装式空调 1600W 230V 60HZ WM/CC</t>
  </si>
  <si>
    <t>达临HND241127001</t>
  </si>
  <si>
    <t>正佳佰特HND250401003</t>
  </si>
  <si>
    <t>KL 接线箱 W300H200D120 RAL7035</t>
  </si>
  <si>
    <t>陕西同创HND250403002</t>
  </si>
  <si>
    <t>AE 紧装式控制箱 W500H500D210 7035</t>
  </si>
  <si>
    <t>正佳佰特HND250317001</t>
  </si>
  <si>
    <t>SK 风扇过滤器，斜流风叶, 230V,50/60Hz,230/250CMH</t>
  </si>
  <si>
    <t>上海达临HND250327005</t>
  </si>
  <si>
    <t>基本型PDU 8位，国标，8位10A，16A输入</t>
  </si>
  <si>
    <t>华美达HND250407005</t>
  </si>
  <si>
    <t>DK 刷条 每包2M</t>
  </si>
  <si>
    <t>TS KOM用于旋转 RAL 9005</t>
  </si>
  <si>
    <t>承板 50kg D400-600</t>
  </si>
  <si>
    <t>TS电缆室，用于 VX、TS、VXSE，高：200mm，用于宽深：600x600</t>
  </si>
  <si>
    <t>凯诺思/含税空运费4938.77</t>
  </si>
  <si>
    <t>VX门制动器</t>
  </si>
  <si>
    <t>凯诺思</t>
  </si>
  <si>
    <t>TS并柜盖板，用于深度：600mm，塑料，RAL 7035</t>
  </si>
  <si>
    <t>VX底座前后部件带角件，高：200mm，用于宽度：600mm</t>
  </si>
  <si>
    <t>SO2889 不锈钢 水平用G FEET</t>
  </si>
  <si>
    <t>AX 紧装式箱体，760x760x210，碳钢， 安装板，单开门，两凸轮锁</t>
  </si>
  <si>
    <t>上海达临HND250408004</t>
  </si>
  <si>
    <t>TS 底座侧板 每包2个</t>
  </si>
  <si>
    <t>青岛华美达HND250408001</t>
  </si>
  <si>
    <t>HND241212001</t>
  </si>
  <si>
    <t>SV OM 适配器65A 690V AWG 6 55x208mm</t>
  </si>
  <si>
    <t>上海达临</t>
  </si>
  <si>
    <t>4月份应收合计</t>
  </si>
  <si>
    <t>制单人：张红云</t>
  </si>
  <si>
    <t>审核人：王征阳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</si>
  <si>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</si>
  <si>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</si>
  <si>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</si>
  <si>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</si>
  <si>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发票号码</t>
  </si>
  <si>
    <t>25952000000077739357</t>
  </si>
  <si>
    <t>25952000000077769413</t>
  </si>
  <si>
    <t>25952000000077813917</t>
  </si>
  <si>
    <t>25952000000077609826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</si>
</sst>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\(0.00\)"/>
    <numFmt numFmtId="178" formatCode="0.00;[Red]0.00"/>
  </numFmts>
  <fonts count="34">
    <font>
      <sz val="10"/>
      <name val="Arial"/>
      <charset val="134"/>
    </font>
    <font>
      <sz val="9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1"/>
      <name val="Arial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58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40" fontId="8" fillId="0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178" fontId="8" fillId="5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58" fontId="13" fillId="3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14" fillId="0" borderId="0" xfId="0" applyFont="1" applyFill="1" applyAlignment="1"/>
    <xf numFmtId="0" fontId="4" fillId="0" borderId="0" xfId="0" applyFont="1" applyFill="1" applyAlignment="1">
      <alignment horizontal="center"/>
    </xf>
    <xf numFmtId="176" fontId="1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/>
    <xf numFmtId="177" fontId="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M12" sqref="M12"/>
    </sheetView>
  </sheetViews>
  <sheetFormatPr defaultColWidth="10.2857142857143" defaultRowHeight="15" customHeight="1"/>
  <cols>
    <col min="1" max="1" width="6.42857142857143" style="8" customWidth="1"/>
    <col min="2" max="2" width="17.2857142857143" style="7" customWidth="1"/>
    <col min="3" max="3" width="14.2857142857143" style="7" customWidth="1"/>
    <col min="4" max="4" width="41.1428571428571" style="7" customWidth="1"/>
    <col min="5" max="5" width="12.8571428571429" style="9" customWidth="1"/>
    <col min="6" max="6" width="6.28571428571429" style="7" customWidth="1"/>
    <col min="7" max="7" width="9.85714285714286" style="7" customWidth="1"/>
    <col min="8" max="8" width="10.4285714285714" style="7" customWidth="1"/>
    <col min="9" max="9" width="13.1428571428571" style="10" customWidth="1"/>
    <col min="10" max="10" width="28.8571428571429" style="7" customWidth="1"/>
    <col min="11" max="11" width="10.5714285714286" style="7"/>
    <col min="12" max="12" width="11.7142857142857" style="7"/>
    <col min="13" max="13" width="10.5714285714286" style="7"/>
    <col min="14" max="16384" width="10.2857142857143" style="7"/>
  </cols>
  <sheetData>
    <row r="1" ht="23" customHeight="1" spans="1:10">
      <c r="A1" s="11" t="s">
        <v>0</v>
      </c>
      <c r="B1" s="12"/>
      <c r="C1" s="12"/>
      <c r="D1" s="12"/>
      <c r="E1" s="12"/>
      <c r="F1" s="12"/>
      <c r="G1" s="12"/>
      <c r="H1" s="12"/>
      <c r="I1" s="36"/>
      <c r="J1" s="12"/>
    </row>
    <row r="2" ht="23" customHeight="1" spans="1:10">
      <c r="A2" s="13" t="s">
        <v>1</v>
      </c>
      <c r="B2" s="14"/>
      <c r="C2" s="14"/>
      <c r="D2" s="14"/>
      <c r="E2" s="15"/>
      <c r="F2" s="14"/>
      <c r="G2" s="14"/>
      <c r="H2" s="14"/>
      <c r="I2" s="37"/>
      <c r="J2" s="14"/>
    </row>
    <row r="3" customHeight="1" spans="1:5">
      <c r="A3" s="16" t="s">
        <v>2</v>
      </c>
      <c r="B3" s="16"/>
      <c r="C3" s="17"/>
      <c r="E3" s="9" t="s">
        <v>3</v>
      </c>
    </row>
    <row r="4" customHeight="1" spans="1:7">
      <c r="A4" s="18" t="s">
        <v>4</v>
      </c>
      <c r="B4" s="19"/>
      <c r="C4" s="19"/>
      <c r="D4" s="19"/>
      <c r="E4" s="20" t="s">
        <v>5</v>
      </c>
      <c r="F4" s="21"/>
      <c r="G4" s="21"/>
    </row>
    <row r="5" customHeight="1" spans="1:7">
      <c r="A5" s="22" t="s">
        <v>6</v>
      </c>
      <c r="B5" s="22"/>
      <c r="C5" s="22"/>
      <c r="E5" s="20" t="s">
        <v>7</v>
      </c>
      <c r="F5" s="21"/>
      <c r="G5" s="21"/>
    </row>
    <row r="6" s="1" customFormat="1" ht="20" customHeight="1" spans="1:10">
      <c r="A6" s="23" t="s">
        <v>8</v>
      </c>
      <c r="B6" s="24" t="s">
        <v>9</v>
      </c>
      <c r="C6" s="24" t="s">
        <v>10</v>
      </c>
      <c r="D6" s="24" t="s">
        <v>11</v>
      </c>
      <c r="E6" s="24" t="s">
        <v>12</v>
      </c>
      <c r="F6" s="24" t="s">
        <v>13</v>
      </c>
      <c r="G6" s="24" t="s">
        <v>14</v>
      </c>
      <c r="H6" s="24" t="s">
        <v>15</v>
      </c>
      <c r="I6" s="38" t="s">
        <v>16</v>
      </c>
      <c r="J6" s="24" t="s">
        <v>17</v>
      </c>
    </row>
    <row r="7" s="2" customFormat="1" ht="22" customHeight="1" spans="1:10">
      <c r="A7" s="25">
        <f t="shared" ref="A7:A70" si="0">ROW()-6</f>
        <v>1</v>
      </c>
      <c r="B7" s="26" t="s">
        <v>18</v>
      </c>
      <c r="C7" s="26">
        <v>45737</v>
      </c>
      <c r="D7" s="25" t="s">
        <v>19</v>
      </c>
      <c r="E7" s="25">
        <v>6707600</v>
      </c>
      <c r="F7" s="27"/>
      <c r="G7" s="27">
        <v>1</v>
      </c>
      <c r="H7" s="28">
        <f>+I7/G7</f>
        <v>6061.25</v>
      </c>
      <c r="I7" s="39">
        <v>6061.25</v>
      </c>
      <c r="J7" s="40" t="s">
        <v>20</v>
      </c>
    </row>
    <row r="8" s="3" customFormat="1" ht="20" customHeight="1" spans="1:10">
      <c r="A8" s="25">
        <f t="shared" si="0"/>
        <v>2</v>
      </c>
      <c r="B8" s="26" t="s">
        <v>21</v>
      </c>
      <c r="C8" s="26">
        <v>45737</v>
      </c>
      <c r="D8" s="25" t="s">
        <v>22</v>
      </c>
      <c r="E8" s="25" t="s">
        <v>23</v>
      </c>
      <c r="F8" s="27"/>
      <c r="G8" s="29">
        <v>2</v>
      </c>
      <c r="H8" s="28">
        <f t="shared" ref="H8:H39" si="1">+I8/G8</f>
        <v>2254.82</v>
      </c>
      <c r="I8" s="39">
        <v>4509.64</v>
      </c>
      <c r="J8" s="25" t="s">
        <v>24</v>
      </c>
    </row>
    <row r="9" s="3" customFormat="1" ht="20" customHeight="1" spans="1:10">
      <c r="A9" s="25">
        <f t="shared" si="0"/>
        <v>3</v>
      </c>
      <c r="B9" s="26" t="s">
        <v>25</v>
      </c>
      <c r="C9" s="26">
        <v>45737</v>
      </c>
      <c r="D9" s="25" t="s">
        <v>26</v>
      </c>
      <c r="E9" s="25">
        <v>8602800</v>
      </c>
      <c r="F9" s="27"/>
      <c r="G9" s="27">
        <v>1</v>
      </c>
      <c r="H9" s="28">
        <f t="shared" si="1"/>
        <v>453.32</v>
      </c>
      <c r="I9" s="39">
        <v>453.32</v>
      </c>
      <c r="J9" s="25" t="s">
        <v>27</v>
      </c>
    </row>
    <row r="10" s="3" customFormat="1" ht="20" customHeight="1" spans="1:10">
      <c r="A10" s="25">
        <f t="shared" si="0"/>
        <v>4</v>
      </c>
      <c r="B10" s="26" t="s">
        <v>25</v>
      </c>
      <c r="C10" s="26">
        <v>45737</v>
      </c>
      <c r="D10" s="25" t="s">
        <v>28</v>
      </c>
      <c r="E10" s="25">
        <v>2500460</v>
      </c>
      <c r="F10" s="27"/>
      <c r="G10" s="29">
        <v>3</v>
      </c>
      <c r="H10" s="28">
        <f t="shared" si="1"/>
        <v>276.09</v>
      </c>
      <c r="I10" s="39">
        <v>828.27</v>
      </c>
      <c r="J10" s="25" t="s">
        <v>29</v>
      </c>
    </row>
    <row r="11" s="3" customFormat="1" ht="20" customHeight="1" spans="1:10">
      <c r="A11" s="25">
        <f t="shared" si="0"/>
        <v>5</v>
      </c>
      <c r="B11" s="26" t="s">
        <v>30</v>
      </c>
      <c r="C11" s="26">
        <v>45756</v>
      </c>
      <c r="D11" s="25" t="s">
        <v>31</v>
      </c>
      <c r="E11" s="25">
        <v>3366505</v>
      </c>
      <c r="F11" s="27"/>
      <c r="G11" s="29">
        <v>3</v>
      </c>
      <c r="H11" s="28">
        <f t="shared" si="1"/>
        <v>13884.91</v>
      </c>
      <c r="I11" s="39">
        <v>41654.73</v>
      </c>
      <c r="J11" s="40" t="s">
        <v>32</v>
      </c>
    </row>
    <row r="12" s="4" customFormat="1" ht="20" customHeight="1" spans="1:10">
      <c r="A12" s="30">
        <f t="shared" si="0"/>
        <v>6</v>
      </c>
      <c r="B12" s="31" t="s">
        <v>33</v>
      </c>
      <c r="C12" s="31">
        <v>45755</v>
      </c>
      <c r="D12" s="30" t="s">
        <v>34</v>
      </c>
      <c r="E12" s="30">
        <v>3241700</v>
      </c>
      <c r="F12" s="32"/>
      <c r="G12" s="33">
        <v>2</v>
      </c>
      <c r="H12" s="34">
        <f t="shared" si="1"/>
        <v>693.06</v>
      </c>
      <c r="I12" s="39">
        <v>1386.12</v>
      </c>
      <c r="J12" s="30" t="s">
        <v>35</v>
      </c>
    </row>
    <row r="13" s="3" customFormat="1" ht="20" customHeight="1" spans="1:10">
      <c r="A13" s="25">
        <f t="shared" si="0"/>
        <v>7</v>
      </c>
      <c r="B13" s="26" t="s">
        <v>36</v>
      </c>
      <c r="C13" s="26">
        <v>45756</v>
      </c>
      <c r="D13" s="25" t="s">
        <v>37</v>
      </c>
      <c r="E13" s="25" t="s">
        <v>38</v>
      </c>
      <c r="F13" s="27"/>
      <c r="G13" s="29">
        <v>12</v>
      </c>
      <c r="H13" s="28">
        <f t="shared" si="1"/>
        <v>334.94</v>
      </c>
      <c r="I13" s="39">
        <v>4019.28</v>
      </c>
      <c r="J13" s="25" t="s">
        <v>39</v>
      </c>
    </row>
    <row r="14" s="3" customFormat="1" ht="20" customHeight="1" spans="1:10">
      <c r="A14" s="25">
        <f t="shared" si="0"/>
        <v>8</v>
      </c>
      <c r="B14" s="25" t="s">
        <v>36</v>
      </c>
      <c r="C14" s="26">
        <v>45743</v>
      </c>
      <c r="D14" s="25" t="s">
        <v>40</v>
      </c>
      <c r="E14" s="25">
        <v>4319200</v>
      </c>
      <c r="F14" s="27"/>
      <c r="G14" s="29">
        <v>4</v>
      </c>
      <c r="H14" s="28">
        <f t="shared" si="1"/>
        <v>230.74</v>
      </c>
      <c r="I14" s="39">
        <v>922.96</v>
      </c>
      <c r="J14" s="25" t="s">
        <v>41</v>
      </c>
    </row>
    <row r="15" s="3" customFormat="1" ht="20" customHeight="1" spans="1:10">
      <c r="A15" s="25">
        <f t="shared" si="0"/>
        <v>9</v>
      </c>
      <c r="B15" s="25" t="s">
        <v>42</v>
      </c>
      <c r="C15" s="26">
        <v>45759</v>
      </c>
      <c r="D15" s="25" t="s">
        <v>43</v>
      </c>
      <c r="E15" s="25">
        <v>8618250</v>
      </c>
      <c r="F15" s="27"/>
      <c r="G15" s="27">
        <v>1</v>
      </c>
      <c r="H15" s="28">
        <f t="shared" si="1"/>
        <v>238.76</v>
      </c>
      <c r="I15" s="39">
        <v>238.76</v>
      </c>
      <c r="J15" s="25" t="s">
        <v>44</v>
      </c>
    </row>
    <row r="16" s="3" customFormat="1" ht="20" customHeight="1" spans="1:10">
      <c r="A16" s="25">
        <f t="shared" si="0"/>
        <v>10</v>
      </c>
      <c r="B16" s="25" t="s">
        <v>42</v>
      </c>
      <c r="C16" s="26">
        <v>45759</v>
      </c>
      <c r="D16" s="25" t="s">
        <v>45</v>
      </c>
      <c r="E16" s="25">
        <v>5501300</v>
      </c>
      <c r="F16" s="27"/>
      <c r="G16" s="27">
        <v>1</v>
      </c>
      <c r="H16" s="28">
        <f t="shared" si="1"/>
        <v>270.04</v>
      </c>
      <c r="I16" s="39">
        <v>270.04</v>
      </c>
      <c r="J16" s="25" t="s">
        <v>46</v>
      </c>
    </row>
    <row r="17" s="3" customFormat="1" ht="20" customHeight="1" spans="1:10">
      <c r="A17" s="25">
        <f t="shared" si="0"/>
        <v>11</v>
      </c>
      <c r="B17" s="25" t="s">
        <v>47</v>
      </c>
      <c r="C17" s="26">
        <v>45742</v>
      </c>
      <c r="D17" s="25" t="s">
        <v>48</v>
      </c>
      <c r="E17" s="25">
        <v>3110200</v>
      </c>
      <c r="F17" s="27"/>
      <c r="G17" s="29">
        <v>5</v>
      </c>
      <c r="H17" s="28">
        <f t="shared" si="1"/>
        <v>31.19</v>
      </c>
      <c r="I17" s="39">
        <v>155.95</v>
      </c>
      <c r="J17" s="25" t="s">
        <v>49</v>
      </c>
    </row>
    <row r="18" s="3" customFormat="1" ht="20" customHeight="1" spans="1:10">
      <c r="A18" s="25">
        <f t="shared" si="0"/>
        <v>12</v>
      </c>
      <c r="B18" s="25" t="s">
        <v>47</v>
      </c>
      <c r="C18" s="26">
        <v>45742</v>
      </c>
      <c r="D18" s="25" t="s">
        <v>50</v>
      </c>
      <c r="E18" s="25">
        <v>9342000</v>
      </c>
      <c r="F18" s="27"/>
      <c r="G18" s="27">
        <v>3</v>
      </c>
      <c r="H18" s="28">
        <f t="shared" si="1"/>
        <v>221.35</v>
      </c>
      <c r="I18" s="39">
        <v>664.05</v>
      </c>
      <c r="J18" s="25" t="s">
        <v>51</v>
      </c>
    </row>
    <row r="19" s="3" customFormat="1" ht="20" customHeight="1" spans="1:10">
      <c r="A19" s="25">
        <f t="shared" si="0"/>
        <v>13</v>
      </c>
      <c r="B19" s="25" t="s">
        <v>47</v>
      </c>
      <c r="C19" s="26">
        <v>45742</v>
      </c>
      <c r="D19" s="25" t="s">
        <v>52</v>
      </c>
      <c r="E19" s="25">
        <v>8685500</v>
      </c>
      <c r="F19" s="27"/>
      <c r="G19" s="29">
        <v>1</v>
      </c>
      <c r="H19" s="28">
        <f t="shared" si="1"/>
        <v>3129.38</v>
      </c>
      <c r="I19" s="39">
        <v>3129.38</v>
      </c>
      <c r="J19" s="25" t="s">
        <v>49</v>
      </c>
    </row>
    <row r="20" s="3" customFormat="1" ht="20" customHeight="1" spans="1:10">
      <c r="A20" s="25">
        <f t="shared" si="0"/>
        <v>14</v>
      </c>
      <c r="B20" s="26" t="s">
        <v>47</v>
      </c>
      <c r="C20" s="26">
        <v>45749</v>
      </c>
      <c r="D20" s="25" t="s">
        <v>53</v>
      </c>
      <c r="E20" s="25">
        <v>3244700</v>
      </c>
      <c r="F20" s="27"/>
      <c r="G20" s="29">
        <v>1</v>
      </c>
      <c r="H20" s="28">
        <f t="shared" si="1"/>
        <v>1220.61</v>
      </c>
      <c r="I20" s="39">
        <v>1220.61</v>
      </c>
      <c r="J20" s="25" t="s">
        <v>49</v>
      </c>
    </row>
    <row r="21" s="3" customFormat="1" ht="20" customHeight="1" spans="1:10">
      <c r="A21" s="25">
        <f t="shared" si="0"/>
        <v>15</v>
      </c>
      <c r="B21" s="26" t="s">
        <v>47</v>
      </c>
      <c r="C21" s="26">
        <v>45742</v>
      </c>
      <c r="D21" s="25" t="s">
        <v>54</v>
      </c>
      <c r="E21" s="25">
        <v>1030500</v>
      </c>
      <c r="F21" s="27"/>
      <c r="G21" s="29">
        <v>50</v>
      </c>
      <c r="H21" s="28">
        <f t="shared" si="1"/>
        <v>312.71</v>
      </c>
      <c r="I21" s="39">
        <v>15635.5</v>
      </c>
      <c r="J21" s="40" t="s">
        <v>55</v>
      </c>
    </row>
    <row r="22" s="3" customFormat="1" ht="20" customHeight="1" spans="1:10">
      <c r="A22" s="25">
        <f t="shared" si="0"/>
        <v>16</v>
      </c>
      <c r="B22" s="25" t="s">
        <v>47</v>
      </c>
      <c r="C22" s="26">
        <v>45749</v>
      </c>
      <c r="D22" s="25" t="s">
        <v>56</v>
      </c>
      <c r="E22" s="25">
        <v>9345600</v>
      </c>
      <c r="F22" s="27"/>
      <c r="G22" s="29">
        <v>1</v>
      </c>
      <c r="H22" s="28">
        <f t="shared" si="1"/>
        <v>541.36</v>
      </c>
      <c r="I22" s="39">
        <v>541.36</v>
      </c>
      <c r="J22" s="25" t="s">
        <v>57</v>
      </c>
    </row>
    <row r="23" s="3" customFormat="1" ht="20" customHeight="1" spans="1:10">
      <c r="A23" s="25">
        <f t="shared" si="0"/>
        <v>17</v>
      </c>
      <c r="B23" s="25" t="s">
        <v>58</v>
      </c>
      <c r="C23" s="26">
        <v>45743</v>
      </c>
      <c r="D23" s="25" t="s">
        <v>59</v>
      </c>
      <c r="E23" s="25">
        <v>1045500</v>
      </c>
      <c r="F23" s="27"/>
      <c r="G23" s="27">
        <v>8</v>
      </c>
      <c r="H23" s="28">
        <f t="shared" si="1"/>
        <v>529.34</v>
      </c>
      <c r="I23" s="39">
        <v>4234.72</v>
      </c>
      <c r="J23" s="25" t="s">
        <v>60</v>
      </c>
    </row>
    <row r="24" s="3" customFormat="1" ht="20" customHeight="1" spans="1:10">
      <c r="A24" s="25">
        <f t="shared" si="0"/>
        <v>18</v>
      </c>
      <c r="B24" s="25" t="s">
        <v>58</v>
      </c>
      <c r="C24" s="26">
        <v>45743</v>
      </c>
      <c r="D24" s="25" t="s">
        <v>61</v>
      </c>
      <c r="E24" s="25">
        <v>3584000</v>
      </c>
      <c r="F24" s="27"/>
      <c r="G24" s="27">
        <v>1</v>
      </c>
      <c r="H24" s="28">
        <f t="shared" si="1"/>
        <v>2788.26</v>
      </c>
      <c r="I24" s="39">
        <v>2788.26</v>
      </c>
      <c r="J24" s="25" t="s">
        <v>60</v>
      </c>
    </row>
    <row r="25" s="3" customFormat="1" ht="20" customHeight="1" spans="1:10">
      <c r="A25" s="25">
        <f t="shared" si="0"/>
        <v>19</v>
      </c>
      <c r="B25" s="26" t="s">
        <v>58</v>
      </c>
      <c r="C25" s="26">
        <v>45743</v>
      </c>
      <c r="D25" s="25" t="s">
        <v>62</v>
      </c>
      <c r="E25" s="25">
        <v>1360500</v>
      </c>
      <c r="F25" s="27"/>
      <c r="G25" s="29">
        <v>1</v>
      </c>
      <c r="H25" s="28">
        <f t="shared" si="1"/>
        <v>881.92</v>
      </c>
      <c r="I25" s="39">
        <v>881.92</v>
      </c>
      <c r="J25" s="25" t="s">
        <v>60</v>
      </c>
    </row>
    <row r="26" s="3" customFormat="1" ht="20" customHeight="1" spans="1:10">
      <c r="A26" s="25">
        <f t="shared" si="0"/>
        <v>20</v>
      </c>
      <c r="B26" s="26" t="s">
        <v>58</v>
      </c>
      <c r="C26" s="26">
        <v>45743</v>
      </c>
      <c r="D26" s="25" t="s">
        <v>63</v>
      </c>
      <c r="E26" s="25">
        <v>1060500</v>
      </c>
      <c r="F26" s="27"/>
      <c r="G26" s="29">
        <v>2</v>
      </c>
      <c r="H26" s="28">
        <f t="shared" si="1"/>
        <v>726.93</v>
      </c>
      <c r="I26" s="39">
        <v>1453.86</v>
      </c>
      <c r="J26" s="40" t="s">
        <v>60</v>
      </c>
    </row>
    <row r="27" s="3" customFormat="1" ht="20" customHeight="1" spans="1:10">
      <c r="A27" s="25">
        <f t="shared" si="0"/>
        <v>21</v>
      </c>
      <c r="B27" s="26" t="s">
        <v>58</v>
      </c>
      <c r="C27" s="26">
        <v>45743</v>
      </c>
      <c r="D27" s="25" t="s">
        <v>64</v>
      </c>
      <c r="E27" s="25">
        <v>3240200</v>
      </c>
      <c r="F27" s="27"/>
      <c r="G27" s="29">
        <v>20</v>
      </c>
      <c r="H27" s="28">
        <f t="shared" si="1"/>
        <v>147.97</v>
      </c>
      <c r="I27" s="39">
        <v>2959.4</v>
      </c>
      <c r="J27" s="25" t="s">
        <v>65</v>
      </c>
    </row>
    <row r="28" s="3" customFormat="1" ht="20" customHeight="1" spans="1:10">
      <c r="A28" s="25">
        <f t="shared" si="0"/>
        <v>22</v>
      </c>
      <c r="B28" s="26" t="s">
        <v>58</v>
      </c>
      <c r="C28" s="26">
        <v>45749</v>
      </c>
      <c r="D28" s="25" t="s">
        <v>66</v>
      </c>
      <c r="E28" s="25">
        <v>1194424</v>
      </c>
      <c r="F28" s="27"/>
      <c r="G28" s="29">
        <v>1</v>
      </c>
      <c r="H28" s="28">
        <f t="shared" si="1"/>
        <v>4067.39</v>
      </c>
      <c r="I28" s="39">
        <v>4067.39</v>
      </c>
      <c r="J28" s="25" t="s">
        <v>67</v>
      </c>
    </row>
    <row r="29" s="3" customFormat="1" ht="20" customHeight="1" spans="1:10">
      <c r="A29" s="25">
        <f t="shared" si="0"/>
        <v>23</v>
      </c>
      <c r="B29" s="25" t="s">
        <v>68</v>
      </c>
      <c r="C29" s="26">
        <v>45750</v>
      </c>
      <c r="D29" s="25" t="s">
        <v>64</v>
      </c>
      <c r="E29" s="25">
        <v>3240200</v>
      </c>
      <c r="F29" s="27"/>
      <c r="G29" s="29">
        <v>40</v>
      </c>
      <c r="H29" s="28">
        <f t="shared" si="1"/>
        <v>147.97</v>
      </c>
      <c r="I29" s="41">
        <v>5918.8</v>
      </c>
      <c r="J29" s="25" t="s">
        <v>69</v>
      </c>
    </row>
    <row r="30" s="3" customFormat="1" ht="20" customHeight="1" spans="1:10">
      <c r="A30" s="25">
        <f t="shared" si="0"/>
        <v>24</v>
      </c>
      <c r="B30" s="25" t="s">
        <v>68</v>
      </c>
      <c r="C30" s="26">
        <v>45750</v>
      </c>
      <c r="D30" s="25" t="s">
        <v>70</v>
      </c>
      <c r="E30" s="25">
        <v>3114200</v>
      </c>
      <c r="F30" s="27"/>
      <c r="G30" s="27">
        <v>1</v>
      </c>
      <c r="H30" s="28">
        <f t="shared" si="1"/>
        <v>529.63</v>
      </c>
      <c r="I30" s="41">
        <v>529.63</v>
      </c>
      <c r="J30" s="25" t="s">
        <v>71</v>
      </c>
    </row>
    <row r="31" s="3" customFormat="1" ht="20" customHeight="1" spans="1:10">
      <c r="A31" s="25">
        <f t="shared" si="0"/>
        <v>25</v>
      </c>
      <c r="B31" s="25" t="s">
        <v>68</v>
      </c>
      <c r="C31" s="26">
        <v>45755</v>
      </c>
      <c r="D31" s="25" t="s">
        <v>26</v>
      </c>
      <c r="E31" s="25">
        <v>8602800</v>
      </c>
      <c r="F31" s="27"/>
      <c r="G31" s="27">
        <v>1</v>
      </c>
      <c r="H31" s="28">
        <f t="shared" si="1"/>
        <v>453.32</v>
      </c>
      <c r="I31" s="41">
        <v>453.32</v>
      </c>
      <c r="J31" s="25" t="s">
        <v>72</v>
      </c>
    </row>
    <row r="32" s="3" customFormat="1" ht="20" customHeight="1" spans="1:10">
      <c r="A32" s="25">
        <f t="shared" si="0"/>
        <v>26</v>
      </c>
      <c r="B32" s="25" t="s">
        <v>68</v>
      </c>
      <c r="C32" s="26">
        <v>45750</v>
      </c>
      <c r="D32" s="25" t="s">
        <v>62</v>
      </c>
      <c r="E32" s="25">
        <v>1360500</v>
      </c>
      <c r="F32" s="27"/>
      <c r="G32" s="29">
        <v>15</v>
      </c>
      <c r="H32" s="28">
        <f t="shared" si="1"/>
        <v>881.92</v>
      </c>
      <c r="I32" s="41">
        <v>13228.8</v>
      </c>
      <c r="J32" s="25" t="s">
        <v>73</v>
      </c>
    </row>
    <row r="33" s="3" customFormat="1" ht="20" customHeight="1" spans="1:10">
      <c r="A33" s="25">
        <f t="shared" si="0"/>
        <v>27</v>
      </c>
      <c r="B33" s="25" t="s">
        <v>68</v>
      </c>
      <c r="C33" s="26">
        <v>45750</v>
      </c>
      <c r="D33" s="25" t="s">
        <v>74</v>
      </c>
      <c r="E33" s="25">
        <v>1578500</v>
      </c>
      <c r="F33" s="27"/>
      <c r="G33" s="27">
        <v>7</v>
      </c>
      <c r="H33" s="28">
        <f t="shared" si="1"/>
        <v>558.79</v>
      </c>
      <c r="I33" s="41">
        <v>3911.53</v>
      </c>
      <c r="J33" s="25" t="s">
        <v>73</v>
      </c>
    </row>
    <row r="34" s="3" customFormat="1" ht="20" customHeight="1" spans="1:10">
      <c r="A34" s="25">
        <f t="shared" si="0"/>
        <v>28</v>
      </c>
      <c r="B34" s="25" t="s">
        <v>68</v>
      </c>
      <c r="C34" s="26">
        <v>45755</v>
      </c>
      <c r="D34" s="25" t="s">
        <v>26</v>
      </c>
      <c r="E34" s="25">
        <v>8602800</v>
      </c>
      <c r="F34" s="27"/>
      <c r="G34" s="29">
        <v>1</v>
      </c>
      <c r="H34" s="28">
        <f t="shared" si="1"/>
        <v>453.32</v>
      </c>
      <c r="I34" s="41">
        <v>453.32</v>
      </c>
      <c r="J34" s="25" t="s">
        <v>73</v>
      </c>
    </row>
    <row r="35" s="3" customFormat="1" ht="20" customHeight="1" spans="1:10">
      <c r="A35" s="25">
        <f t="shared" si="0"/>
        <v>29</v>
      </c>
      <c r="B35" s="26" t="s">
        <v>68</v>
      </c>
      <c r="C35" s="26">
        <v>45755</v>
      </c>
      <c r="D35" s="25" t="s">
        <v>75</v>
      </c>
      <c r="E35" s="25">
        <v>8005500</v>
      </c>
      <c r="F35" s="27"/>
      <c r="G35" s="35">
        <v>1</v>
      </c>
      <c r="H35" s="28">
        <f t="shared" si="1"/>
        <v>4853.9</v>
      </c>
      <c r="I35" s="41">
        <v>4853.9</v>
      </c>
      <c r="J35" s="25" t="s">
        <v>76</v>
      </c>
    </row>
    <row r="36" s="3" customFormat="1" ht="20" customHeight="1" spans="1:10">
      <c r="A36" s="25">
        <f t="shared" si="0"/>
        <v>30</v>
      </c>
      <c r="B36" s="26" t="s">
        <v>68</v>
      </c>
      <c r="C36" s="26">
        <v>45750</v>
      </c>
      <c r="D36" s="25" t="s">
        <v>77</v>
      </c>
      <c r="E36" s="25">
        <v>8609050</v>
      </c>
      <c r="F36" s="27"/>
      <c r="G36" s="29">
        <v>3</v>
      </c>
      <c r="H36" s="28">
        <f t="shared" si="1"/>
        <v>427.2</v>
      </c>
      <c r="I36" s="41">
        <v>1281.6</v>
      </c>
      <c r="J36" s="40" t="s">
        <v>76</v>
      </c>
    </row>
    <row r="37" s="3" customFormat="1" ht="20" customHeight="1" spans="1:10">
      <c r="A37" s="25">
        <f t="shared" si="0"/>
        <v>31</v>
      </c>
      <c r="B37" s="25" t="s">
        <v>68</v>
      </c>
      <c r="C37" s="26">
        <v>45750</v>
      </c>
      <c r="D37" s="25" t="s">
        <v>78</v>
      </c>
      <c r="E37" s="25">
        <v>2591000</v>
      </c>
      <c r="F37" s="27"/>
      <c r="G37" s="29">
        <v>1</v>
      </c>
      <c r="H37" s="28">
        <f t="shared" si="1"/>
        <v>433.74</v>
      </c>
      <c r="I37" s="41">
        <v>433.74</v>
      </c>
      <c r="J37" s="25" t="s">
        <v>76</v>
      </c>
    </row>
    <row r="38" s="3" customFormat="1" ht="20" customHeight="1" spans="1:10">
      <c r="A38" s="25">
        <f t="shared" si="0"/>
        <v>32</v>
      </c>
      <c r="B38" s="25" t="s">
        <v>68</v>
      </c>
      <c r="C38" s="26">
        <v>45750</v>
      </c>
      <c r="D38" s="25" t="s">
        <v>79</v>
      </c>
      <c r="E38" s="25">
        <v>4946000</v>
      </c>
      <c r="F38" s="27"/>
      <c r="G38" s="27">
        <v>1</v>
      </c>
      <c r="H38" s="28">
        <f t="shared" si="1"/>
        <v>543.8</v>
      </c>
      <c r="I38" s="41">
        <v>543.8</v>
      </c>
      <c r="J38" s="25" t="s">
        <v>76</v>
      </c>
    </row>
    <row r="39" s="3" customFormat="1" ht="20" customHeight="1" spans="1:10">
      <c r="A39" s="25">
        <f t="shared" si="0"/>
        <v>33</v>
      </c>
      <c r="B39" s="25" t="s">
        <v>68</v>
      </c>
      <c r="C39" s="26">
        <v>45750</v>
      </c>
      <c r="D39" s="25" t="s">
        <v>80</v>
      </c>
      <c r="E39" s="25">
        <v>7097260</v>
      </c>
      <c r="F39" s="27"/>
      <c r="G39" s="27">
        <v>1</v>
      </c>
      <c r="H39" s="28">
        <f t="shared" si="1"/>
        <v>87.05</v>
      </c>
      <c r="I39" s="41">
        <v>87.05</v>
      </c>
      <c r="J39" s="25" t="s">
        <v>76</v>
      </c>
    </row>
    <row r="40" s="3" customFormat="1" ht="20" customHeight="1" spans="1:10">
      <c r="A40" s="25">
        <f t="shared" si="0"/>
        <v>34</v>
      </c>
      <c r="B40" s="25" t="s">
        <v>68</v>
      </c>
      <c r="C40" s="26">
        <v>45750</v>
      </c>
      <c r="D40" s="25" t="s">
        <v>81</v>
      </c>
      <c r="E40" s="25">
        <v>9340110</v>
      </c>
      <c r="F40" s="27"/>
      <c r="G40" s="29">
        <v>1</v>
      </c>
      <c r="H40" s="28">
        <f t="shared" ref="H40:H77" si="2">+I40/G40</f>
        <v>202.53</v>
      </c>
      <c r="I40" s="41">
        <v>202.53</v>
      </c>
      <c r="J40" s="25" t="s">
        <v>76</v>
      </c>
    </row>
    <row r="41" s="3" customFormat="1" ht="20" customHeight="1" spans="1:10">
      <c r="A41" s="25">
        <f t="shared" si="0"/>
        <v>35</v>
      </c>
      <c r="B41" s="25" t="s">
        <v>68</v>
      </c>
      <c r="C41" s="26">
        <v>45750</v>
      </c>
      <c r="D41" s="25" t="s">
        <v>82</v>
      </c>
      <c r="E41" s="25">
        <v>9340120</v>
      </c>
      <c r="F41" s="27"/>
      <c r="G41" s="27">
        <v>2</v>
      </c>
      <c r="H41" s="28">
        <f t="shared" si="2"/>
        <v>260.94</v>
      </c>
      <c r="I41" s="41">
        <v>521.88</v>
      </c>
      <c r="J41" s="25" t="s">
        <v>76</v>
      </c>
    </row>
    <row r="42" s="3" customFormat="1" ht="20" customHeight="1" spans="1:10">
      <c r="A42" s="25">
        <f t="shared" si="0"/>
        <v>36</v>
      </c>
      <c r="B42" s="25" t="s">
        <v>68</v>
      </c>
      <c r="C42" s="26">
        <v>45750</v>
      </c>
      <c r="D42" s="25" t="s">
        <v>83</v>
      </c>
      <c r="E42" s="25">
        <v>9340000</v>
      </c>
      <c r="F42" s="27"/>
      <c r="G42" s="29">
        <v>3</v>
      </c>
      <c r="H42" s="28">
        <f t="shared" si="2"/>
        <v>234.98</v>
      </c>
      <c r="I42" s="41">
        <v>704.94</v>
      </c>
      <c r="J42" s="25" t="s">
        <v>76</v>
      </c>
    </row>
    <row r="43" s="3" customFormat="1" ht="20" customHeight="1" spans="1:10">
      <c r="A43" s="25">
        <f t="shared" si="0"/>
        <v>37</v>
      </c>
      <c r="B43" s="26" t="s">
        <v>68</v>
      </c>
      <c r="C43" s="26">
        <v>45750</v>
      </c>
      <c r="D43" s="25" t="s">
        <v>84</v>
      </c>
      <c r="E43" s="25">
        <v>9320030</v>
      </c>
      <c r="F43" s="27"/>
      <c r="G43" s="29">
        <v>1</v>
      </c>
      <c r="H43" s="28">
        <f t="shared" si="2"/>
        <v>558.37</v>
      </c>
      <c r="I43" s="41">
        <v>558.37</v>
      </c>
      <c r="J43" s="25" t="s">
        <v>76</v>
      </c>
    </row>
    <row r="44" s="3" customFormat="1" ht="20" customHeight="1" spans="1:10">
      <c r="A44" s="25">
        <f t="shared" si="0"/>
        <v>38</v>
      </c>
      <c r="B44" s="26" t="s">
        <v>68</v>
      </c>
      <c r="C44" s="26">
        <v>45750</v>
      </c>
      <c r="D44" s="25" t="s">
        <v>85</v>
      </c>
      <c r="E44" s="25">
        <v>9342310</v>
      </c>
      <c r="F44" s="27"/>
      <c r="G44" s="29">
        <v>15</v>
      </c>
      <c r="H44" s="28">
        <f t="shared" si="2"/>
        <v>517.99</v>
      </c>
      <c r="I44" s="41">
        <v>7769.85</v>
      </c>
      <c r="J44" s="25" t="s">
        <v>76</v>
      </c>
    </row>
    <row r="45" s="3" customFormat="1" ht="20" customHeight="1" spans="1:10">
      <c r="A45" s="25">
        <f t="shared" si="0"/>
        <v>39</v>
      </c>
      <c r="B45" s="26" t="s">
        <v>68</v>
      </c>
      <c r="C45" s="26">
        <v>45750</v>
      </c>
      <c r="D45" s="25" t="s">
        <v>86</v>
      </c>
      <c r="E45" s="25">
        <v>9340220</v>
      </c>
      <c r="F45" s="27"/>
      <c r="G45" s="29">
        <v>5</v>
      </c>
      <c r="H45" s="28">
        <f t="shared" si="2"/>
        <v>32.46</v>
      </c>
      <c r="I45" s="41">
        <v>162.3</v>
      </c>
      <c r="J45" s="25" t="s">
        <v>76</v>
      </c>
    </row>
    <row r="46" s="3" customFormat="1" ht="20" customHeight="1" spans="1:10">
      <c r="A46" s="25">
        <f t="shared" si="0"/>
        <v>40</v>
      </c>
      <c r="B46" s="26" t="s">
        <v>68</v>
      </c>
      <c r="C46" s="26">
        <v>45750</v>
      </c>
      <c r="D46" s="25" t="s">
        <v>87</v>
      </c>
      <c r="E46" s="25">
        <v>9340070</v>
      </c>
      <c r="F46" s="27"/>
      <c r="G46" s="29">
        <v>3</v>
      </c>
      <c r="H46" s="28">
        <f t="shared" si="2"/>
        <v>35.05</v>
      </c>
      <c r="I46" s="41">
        <v>105.15</v>
      </c>
      <c r="J46" s="40" t="s">
        <v>76</v>
      </c>
    </row>
    <row r="47" s="3" customFormat="1" ht="20" customHeight="1" spans="1:10">
      <c r="A47" s="25">
        <f t="shared" si="0"/>
        <v>41</v>
      </c>
      <c r="B47" s="25" t="s">
        <v>68</v>
      </c>
      <c r="C47" s="26">
        <v>45750</v>
      </c>
      <c r="D47" s="25" t="s">
        <v>88</v>
      </c>
      <c r="E47" s="25">
        <v>9342220</v>
      </c>
      <c r="F47" s="27"/>
      <c r="G47" s="27">
        <v>6</v>
      </c>
      <c r="H47" s="28">
        <f t="shared" si="2"/>
        <v>138.91</v>
      </c>
      <c r="I47" s="41">
        <v>833.46</v>
      </c>
      <c r="J47" s="25" t="s">
        <v>76</v>
      </c>
    </row>
    <row r="48" s="3" customFormat="1" ht="20" customHeight="1" spans="1:10">
      <c r="A48" s="25">
        <f t="shared" si="0"/>
        <v>42</v>
      </c>
      <c r="B48" s="25" t="s">
        <v>68</v>
      </c>
      <c r="C48" s="26">
        <v>45750</v>
      </c>
      <c r="D48" s="25" t="s">
        <v>89</v>
      </c>
      <c r="E48" s="25">
        <v>9342210</v>
      </c>
      <c r="F48" s="27"/>
      <c r="G48" s="27">
        <v>6</v>
      </c>
      <c r="H48" s="28">
        <f t="shared" si="2"/>
        <v>105.81</v>
      </c>
      <c r="I48" s="41">
        <v>634.86</v>
      </c>
      <c r="J48" s="25" t="s">
        <v>76</v>
      </c>
    </row>
    <row r="49" s="3" customFormat="1" ht="20" customHeight="1" spans="1:10">
      <c r="A49" s="25">
        <f t="shared" si="0"/>
        <v>43</v>
      </c>
      <c r="B49" s="25" t="s">
        <v>68</v>
      </c>
      <c r="C49" s="26">
        <v>45750</v>
      </c>
      <c r="D49" s="25" t="s">
        <v>90</v>
      </c>
      <c r="E49" s="25">
        <v>9340210</v>
      </c>
      <c r="F49" s="27"/>
      <c r="G49" s="29">
        <v>3</v>
      </c>
      <c r="H49" s="28">
        <f t="shared" si="2"/>
        <v>264.84</v>
      </c>
      <c r="I49" s="41">
        <v>794.52</v>
      </c>
      <c r="J49" s="25" t="s">
        <v>76</v>
      </c>
    </row>
    <row r="50" s="3" customFormat="1" ht="20" customHeight="1" spans="1:10">
      <c r="A50" s="25">
        <f t="shared" si="0"/>
        <v>44</v>
      </c>
      <c r="B50" s="25" t="s">
        <v>68</v>
      </c>
      <c r="C50" s="26">
        <v>45750</v>
      </c>
      <c r="D50" s="25" t="s">
        <v>91</v>
      </c>
      <c r="E50" s="25">
        <v>9340030</v>
      </c>
      <c r="F50" s="27"/>
      <c r="G50" s="29">
        <v>2</v>
      </c>
      <c r="H50" s="28">
        <f t="shared" si="2"/>
        <v>89.58</v>
      </c>
      <c r="I50" s="41">
        <v>179.16</v>
      </c>
      <c r="J50" s="25" t="s">
        <v>76</v>
      </c>
    </row>
    <row r="51" s="3" customFormat="1" ht="20" customHeight="1" spans="1:10">
      <c r="A51" s="25">
        <f t="shared" si="0"/>
        <v>45</v>
      </c>
      <c r="B51" s="26" t="s">
        <v>68</v>
      </c>
      <c r="C51" s="26">
        <v>45750</v>
      </c>
      <c r="D51" s="25" t="s">
        <v>92</v>
      </c>
      <c r="E51" s="25">
        <v>3459500</v>
      </c>
      <c r="F51" s="27"/>
      <c r="G51" s="29">
        <v>1</v>
      </c>
      <c r="H51" s="28">
        <f t="shared" si="2"/>
        <v>268.09</v>
      </c>
      <c r="I51" s="41">
        <v>268.09</v>
      </c>
      <c r="J51" s="25" t="s">
        <v>76</v>
      </c>
    </row>
    <row r="52" s="3" customFormat="1" ht="20" customHeight="1" spans="1:10">
      <c r="A52" s="25">
        <f t="shared" si="0"/>
        <v>46</v>
      </c>
      <c r="B52" s="26" t="s">
        <v>68</v>
      </c>
      <c r="C52" s="26">
        <v>45750</v>
      </c>
      <c r="D52" s="25" t="s">
        <v>93</v>
      </c>
      <c r="E52" s="25">
        <v>3456500</v>
      </c>
      <c r="F52" s="27"/>
      <c r="G52" s="29">
        <v>2</v>
      </c>
      <c r="H52" s="28">
        <f t="shared" si="2"/>
        <v>73.35</v>
      </c>
      <c r="I52" s="41">
        <v>146.7</v>
      </c>
      <c r="J52" s="40" t="s">
        <v>76</v>
      </c>
    </row>
    <row r="53" s="3" customFormat="1" ht="20" customHeight="1" spans="1:10">
      <c r="A53" s="25">
        <f t="shared" si="0"/>
        <v>47</v>
      </c>
      <c r="B53" s="26" t="s">
        <v>68</v>
      </c>
      <c r="C53" s="26">
        <v>45750</v>
      </c>
      <c r="D53" s="25" t="s">
        <v>94</v>
      </c>
      <c r="E53" s="25">
        <v>9342070</v>
      </c>
      <c r="F53" s="27"/>
      <c r="G53" s="29">
        <v>2</v>
      </c>
      <c r="H53" s="28">
        <f t="shared" si="2"/>
        <v>16.23</v>
      </c>
      <c r="I53" s="41">
        <v>32.46</v>
      </c>
      <c r="J53" s="25" t="s">
        <v>76</v>
      </c>
    </row>
    <row r="54" s="3" customFormat="1" ht="20" customHeight="1" spans="1:10">
      <c r="A54" s="25">
        <f t="shared" si="0"/>
        <v>48</v>
      </c>
      <c r="B54" s="26" t="s">
        <v>68</v>
      </c>
      <c r="C54" s="26">
        <v>45750</v>
      </c>
      <c r="D54" s="25" t="s">
        <v>95</v>
      </c>
      <c r="E54" s="25">
        <v>9342130</v>
      </c>
      <c r="F54" s="27"/>
      <c r="G54" s="29">
        <v>3</v>
      </c>
      <c r="H54" s="28">
        <f t="shared" si="2"/>
        <v>349.88</v>
      </c>
      <c r="I54" s="41">
        <v>1049.64</v>
      </c>
      <c r="J54" s="25" t="s">
        <v>76</v>
      </c>
    </row>
    <row r="55" s="3" customFormat="1" ht="20" customHeight="1" spans="1:10">
      <c r="A55" s="25">
        <f t="shared" si="0"/>
        <v>49</v>
      </c>
      <c r="B55" s="25" t="s">
        <v>68</v>
      </c>
      <c r="C55" s="26">
        <v>45750</v>
      </c>
      <c r="D55" s="25" t="s">
        <v>50</v>
      </c>
      <c r="E55" s="25">
        <v>9342000</v>
      </c>
      <c r="F55" s="27"/>
      <c r="G55" s="29">
        <v>3</v>
      </c>
      <c r="H55" s="28">
        <f t="shared" si="2"/>
        <v>221.35</v>
      </c>
      <c r="I55" s="41">
        <v>664.05</v>
      </c>
      <c r="J55" s="25" t="s">
        <v>76</v>
      </c>
    </row>
    <row r="56" s="3" customFormat="1" ht="20" customHeight="1" spans="1:10">
      <c r="A56" s="25">
        <f t="shared" si="0"/>
        <v>50</v>
      </c>
      <c r="B56" s="25" t="s">
        <v>68</v>
      </c>
      <c r="C56" s="26">
        <v>45750</v>
      </c>
      <c r="D56" s="25" t="s">
        <v>96</v>
      </c>
      <c r="E56" s="25">
        <v>3529000</v>
      </c>
      <c r="F56" s="27"/>
      <c r="G56" s="27">
        <v>3</v>
      </c>
      <c r="H56" s="28">
        <f t="shared" si="2"/>
        <v>5116.53</v>
      </c>
      <c r="I56" s="41">
        <v>15349.59</v>
      </c>
      <c r="J56" s="25" t="s">
        <v>76</v>
      </c>
    </row>
    <row r="57" s="3" customFormat="1" ht="20" customHeight="1" spans="1:10">
      <c r="A57" s="25">
        <f t="shared" si="0"/>
        <v>51</v>
      </c>
      <c r="B57" s="25" t="s">
        <v>68</v>
      </c>
      <c r="C57" s="26">
        <v>45750</v>
      </c>
      <c r="D57" s="25" t="s">
        <v>97</v>
      </c>
      <c r="E57" s="25">
        <v>9342320</v>
      </c>
      <c r="F57" s="27"/>
      <c r="G57" s="29">
        <v>2</v>
      </c>
      <c r="H57" s="28">
        <f t="shared" si="2"/>
        <v>921.75</v>
      </c>
      <c r="I57" s="41">
        <v>1843.5</v>
      </c>
      <c r="J57" s="25" t="s">
        <v>76</v>
      </c>
    </row>
    <row r="58" s="3" customFormat="1" ht="20" customHeight="1" spans="1:10">
      <c r="A58" s="25">
        <f t="shared" si="0"/>
        <v>52</v>
      </c>
      <c r="B58" s="25" t="s">
        <v>68</v>
      </c>
      <c r="C58" s="26">
        <v>45755</v>
      </c>
      <c r="D58" s="25" t="s">
        <v>98</v>
      </c>
      <c r="E58" s="25">
        <v>3515000</v>
      </c>
      <c r="F58" s="27"/>
      <c r="G58" s="27">
        <v>1</v>
      </c>
      <c r="H58" s="28">
        <f t="shared" si="2"/>
        <v>1217.92</v>
      </c>
      <c r="I58" s="41">
        <v>1217.92</v>
      </c>
      <c r="J58" s="25" t="s">
        <v>76</v>
      </c>
    </row>
    <row r="59" s="3" customFormat="1" ht="20" customHeight="1" spans="1:10">
      <c r="A59" s="25">
        <f t="shared" si="0"/>
        <v>53</v>
      </c>
      <c r="B59" s="26" t="s">
        <v>99</v>
      </c>
      <c r="C59" s="26">
        <v>45762</v>
      </c>
      <c r="D59" s="25" t="s">
        <v>100</v>
      </c>
      <c r="E59" s="25">
        <v>3305500</v>
      </c>
      <c r="F59" s="27"/>
      <c r="G59" s="29">
        <v>6</v>
      </c>
      <c r="H59" s="28">
        <f t="shared" si="2"/>
        <v>7857.11</v>
      </c>
      <c r="I59" s="42">
        <v>47142.66</v>
      </c>
      <c r="J59" s="25" t="s">
        <v>101</v>
      </c>
    </row>
    <row r="60" s="3" customFormat="1" ht="20" customHeight="1" spans="1:10">
      <c r="A60" s="25">
        <f t="shared" si="0"/>
        <v>54</v>
      </c>
      <c r="B60" s="26" t="s">
        <v>99</v>
      </c>
      <c r="C60" s="26">
        <v>45762</v>
      </c>
      <c r="D60" s="25" t="s">
        <v>85</v>
      </c>
      <c r="E60" s="25">
        <v>9342310</v>
      </c>
      <c r="F60" s="27"/>
      <c r="G60" s="29">
        <v>1</v>
      </c>
      <c r="H60" s="28">
        <f t="shared" si="2"/>
        <v>539.14</v>
      </c>
      <c r="I60" s="42">
        <v>539.14</v>
      </c>
      <c r="J60" s="40" t="s">
        <v>102</v>
      </c>
    </row>
    <row r="61" s="3" customFormat="1" ht="20" customHeight="1" spans="1:10">
      <c r="A61" s="25">
        <f t="shared" si="0"/>
        <v>55</v>
      </c>
      <c r="B61" s="26" t="s">
        <v>99</v>
      </c>
      <c r="C61" s="26">
        <v>45762</v>
      </c>
      <c r="D61" s="25" t="s">
        <v>83</v>
      </c>
      <c r="E61" s="25">
        <v>9340000</v>
      </c>
      <c r="F61" s="27"/>
      <c r="G61" s="29">
        <v>7</v>
      </c>
      <c r="H61" s="28">
        <f t="shared" si="2"/>
        <v>244.58</v>
      </c>
      <c r="I61" s="42">
        <v>1712.06</v>
      </c>
      <c r="J61" s="25" t="s">
        <v>102</v>
      </c>
    </row>
    <row r="62" s="3" customFormat="1" ht="20" customHeight="1" spans="1:10">
      <c r="A62" s="25">
        <f t="shared" si="0"/>
        <v>56</v>
      </c>
      <c r="B62" s="26" t="s">
        <v>99</v>
      </c>
      <c r="C62" s="26">
        <v>45762</v>
      </c>
      <c r="D62" s="25" t="s">
        <v>103</v>
      </c>
      <c r="E62" s="25">
        <v>1503510</v>
      </c>
      <c r="F62" s="27"/>
      <c r="G62" s="29">
        <v>3</v>
      </c>
      <c r="H62" s="28">
        <f t="shared" si="2"/>
        <v>248.62</v>
      </c>
      <c r="I62" s="42">
        <v>745.86</v>
      </c>
      <c r="J62" s="25" t="s">
        <v>104</v>
      </c>
    </row>
    <row r="63" s="3" customFormat="1" ht="20" customHeight="1" spans="1:10">
      <c r="A63" s="25">
        <f t="shared" si="0"/>
        <v>57</v>
      </c>
      <c r="B63" s="26" t="s">
        <v>99</v>
      </c>
      <c r="C63" s="26">
        <v>45762</v>
      </c>
      <c r="D63" s="25" t="s">
        <v>59</v>
      </c>
      <c r="E63" s="25">
        <v>1045500</v>
      </c>
      <c r="F63" s="27"/>
      <c r="G63" s="29">
        <v>3</v>
      </c>
      <c r="H63" s="28">
        <f t="shared" si="2"/>
        <v>529.34</v>
      </c>
      <c r="I63" s="42">
        <v>1588.02</v>
      </c>
      <c r="J63" s="25" t="s">
        <v>104</v>
      </c>
    </row>
    <row r="64" s="3" customFormat="1" ht="20" customHeight="1" spans="1:10">
      <c r="A64" s="25">
        <f t="shared" si="0"/>
        <v>58</v>
      </c>
      <c r="B64" s="26" t="s">
        <v>99</v>
      </c>
      <c r="C64" s="26">
        <v>45762</v>
      </c>
      <c r="D64" s="25" t="s">
        <v>105</v>
      </c>
      <c r="E64" s="25">
        <v>1050500</v>
      </c>
      <c r="F64" s="27"/>
      <c r="G64" s="29">
        <v>2</v>
      </c>
      <c r="H64" s="28">
        <f t="shared" si="2"/>
        <v>513.03</v>
      </c>
      <c r="I64" s="42">
        <v>1026.06</v>
      </c>
      <c r="J64" s="25" t="s">
        <v>106</v>
      </c>
    </row>
    <row r="65" s="3" customFormat="1" ht="20" customHeight="1" spans="1:10">
      <c r="A65" s="25">
        <f t="shared" si="0"/>
        <v>59</v>
      </c>
      <c r="B65" s="25" t="s">
        <v>99</v>
      </c>
      <c r="C65" s="26">
        <v>45762</v>
      </c>
      <c r="D65" s="25" t="s">
        <v>107</v>
      </c>
      <c r="E65" s="25">
        <v>3241100</v>
      </c>
      <c r="F65" s="27"/>
      <c r="G65" s="29">
        <v>4</v>
      </c>
      <c r="H65" s="28">
        <f t="shared" si="2"/>
        <v>630.05</v>
      </c>
      <c r="I65" s="42">
        <v>2520.2</v>
      </c>
      <c r="J65" s="25" t="s">
        <v>108</v>
      </c>
    </row>
    <row r="66" s="3" customFormat="1" ht="20" customHeight="1" spans="1:10">
      <c r="A66" s="25">
        <f t="shared" si="0"/>
        <v>60</v>
      </c>
      <c r="B66" s="25" t="s">
        <v>99</v>
      </c>
      <c r="C66" s="26">
        <v>45762</v>
      </c>
      <c r="D66" s="25" t="s">
        <v>109</v>
      </c>
      <c r="E66" s="25">
        <v>7187114</v>
      </c>
      <c r="F66" s="27"/>
      <c r="G66" s="27">
        <v>1</v>
      </c>
      <c r="H66" s="28">
        <f t="shared" si="2"/>
        <v>356.19</v>
      </c>
      <c r="I66" s="42">
        <v>356.19</v>
      </c>
      <c r="J66" s="25" t="s">
        <v>110</v>
      </c>
    </row>
    <row r="67" s="3" customFormat="1" ht="20" customHeight="1" spans="1:10">
      <c r="A67" s="25">
        <f t="shared" si="0"/>
        <v>61</v>
      </c>
      <c r="B67" s="25" t="s">
        <v>99</v>
      </c>
      <c r="C67" s="26">
        <v>45762</v>
      </c>
      <c r="D67" s="25" t="s">
        <v>111</v>
      </c>
      <c r="E67" s="25">
        <v>7072200</v>
      </c>
      <c r="F67" s="27"/>
      <c r="G67" s="27">
        <v>1</v>
      </c>
      <c r="H67" s="28">
        <f t="shared" si="2"/>
        <v>67.14</v>
      </c>
      <c r="I67" s="42">
        <v>67.14</v>
      </c>
      <c r="J67" s="25" t="s">
        <v>110</v>
      </c>
    </row>
    <row r="68" s="3" customFormat="1" ht="20" customHeight="1" spans="1:10">
      <c r="A68" s="25">
        <f t="shared" si="0"/>
        <v>62</v>
      </c>
      <c r="B68" s="25" t="s">
        <v>99</v>
      </c>
      <c r="C68" s="26">
        <v>45762</v>
      </c>
      <c r="D68" s="25" t="s">
        <v>112</v>
      </c>
      <c r="E68" s="25">
        <v>8611350</v>
      </c>
      <c r="F68" s="27"/>
      <c r="G68" s="29">
        <v>1</v>
      </c>
      <c r="H68" s="28">
        <f t="shared" si="2"/>
        <v>254.65</v>
      </c>
      <c r="I68" s="42">
        <v>254.65</v>
      </c>
      <c r="J68" s="25" t="s">
        <v>110</v>
      </c>
    </row>
    <row r="69" s="3" customFormat="1" ht="20" customHeight="1" spans="1:10">
      <c r="A69" s="25">
        <f t="shared" si="0"/>
        <v>63</v>
      </c>
      <c r="B69" s="25" t="s">
        <v>99</v>
      </c>
      <c r="C69" s="26">
        <v>45762</v>
      </c>
      <c r="D69" s="25" t="s">
        <v>113</v>
      </c>
      <c r="E69" s="25">
        <v>5501655</v>
      </c>
      <c r="F69" s="27"/>
      <c r="G69" s="27">
        <v>1</v>
      </c>
      <c r="H69" s="28">
        <f t="shared" si="2"/>
        <v>303.74</v>
      </c>
      <c r="I69" s="42">
        <v>303.74</v>
      </c>
      <c r="J69" s="25" t="s">
        <v>110</v>
      </c>
    </row>
    <row r="70" s="3" customFormat="1" ht="20" customHeight="1" spans="1:10">
      <c r="A70" s="25">
        <f t="shared" si="0"/>
        <v>64</v>
      </c>
      <c r="B70" s="25" t="s">
        <v>99</v>
      </c>
      <c r="C70" s="26">
        <v>45762</v>
      </c>
      <c r="D70" s="25" t="s">
        <v>114</v>
      </c>
      <c r="E70" s="25">
        <v>8600665</v>
      </c>
      <c r="F70" s="27"/>
      <c r="G70" s="27">
        <v>4</v>
      </c>
      <c r="H70" s="28">
        <f t="shared" si="2"/>
        <v>2349.3525</v>
      </c>
      <c r="I70" s="42">
        <v>9397.41</v>
      </c>
      <c r="J70" s="25" t="s">
        <v>115</v>
      </c>
    </row>
    <row r="71" s="3" customFormat="1" ht="20" customHeight="1" spans="1:10">
      <c r="A71" s="25">
        <f t="shared" ref="A71:A78" si="3">ROW()-6</f>
        <v>65</v>
      </c>
      <c r="B71" s="25" t="s">
        <v>99</v>
      </c>
      <c r="C71" s="26">
        <v>45762</v>
      </c>
      <c r="D71" s="25" t="s">
        <v>116</v>
      </c>
      <c r="E71" s="25">
        <v>8618430</v>
      </c>
      <c r="F71" s="27"/>
      <c r="G71" s="29">
        <v>12</v>
      </c>
      <c r="H71" s="28">
        <f t="shared" si="2"/>
        <v>51.49</v>
      </c>
      <c r="I71" s="42">
        <v>617.88</v>
      </c>
      <c r="J71" s="25" t="s">
        <v>117</v>
      </c>
    </row>
    <row r="72" s="3" customFormat="1" ht="20" customHeight="1" spans="1:10">
      <c r="A72" s="25">
        <f t="shared" si="3"/>
        <v>66</v>
      </c>
      <c r="B72" s="25" t="s">
        <v>99</v>
      </c>
      <c r="C72" s="26">
        <v>45762</v>
      </c>
      <c r="D72" s="25" t="s">
        <v>62</v>
      </c>
      <c r="E72" s="25">
        <v>1360500</v>
      </c>
      <c r="F72" s="27"/>
      <c r="G72" s="27">
        <v>8</v>
      </c>
      <c r="H72" s="28">
        <f t="shared" si="2"/>
        <v>881.92</v>
      </c>
      <c r="I72" s="42">
        <v>7055.36</v>
      </c>
      <c r="J72" s="25" t="s">
        <v>117</v>
      </c>
    </row>
    <row r="73" s="3" customFormat="1" ht="20" customHeight="1" spans="1:10">
      <c r="A73" s="25">
        <f t="shared" si="3"/>
        <v>67</v>
      </c>
      <c r="B73" s="25" t="s">
        <v>99</v>
      </c>
      <c r="C73" s="26">
        <v>45762</v>
      </c>
      <c r="D73" s="25" t="s">
        <v>118</v>
      </c>
      <c r="E73" s="25">
        <v>8800865</v>
      </c>
      <c r="F73" s="27"/>
      <c r="G73" s="29">
        <v>4</v>
      </c>
      <c r="H73" s="28">
        <f t="shared" si="2"/>
        <v>112.87</v>
      </c>
      <c r="I73" s="42">
        <v>451.48</v>
      </c>
      <c r="J73" s="25" t="s">
        <v>117</v>
      </c>
    </row>
    <row r="74" s="3" customFormat="1" ht="20" customHeight="1" spans="1:10">
      <c r="A74" s="25">
        <f t="shared" si="3"/>
        <v>68</v>
      </c>
      <c r="B74" s="26" t="s">
        <v>99</v>
      </c>
      <c r="C74" s="26">
        <v>45762</v>
      </c>
      <c r="D74" s="25" t="s">
        <v>119</v>
      </c>
      <c r="E74" s="25">
        <v>8660022</v>
      </c>
      <c r="F74" s="27"/>
      <c r="G74" s="29">
        <v>1</v>
      </c>
      <c r="H74" s="28">
        <f t="shared" si="2"/>
        <v>354.45</v>
      </c>
      <c r="I74" s="42">
        <v>354.45</v>
      </c>
      <c r="J74" s="25" t="s">
        <v>117</v>
      </c>
    </row>
    <row r="75" s="3" customFormat="1" ht="20" customHeight="1" spans="1:10">
      <c r="A75" s="25">
        <f t="shared" si="3"/>
        <v>69</v>
      </c>
      <c r="B75" s="26" t="s">
        <v>99</v>
      </c>
      <c r="C75" s="26">
        <v>45762</v>
      </c>
      <c r="D75" s="25" t="s">
        <v>120</v>
      </c>
      <c r="E75" s="25">
        <v>2889000</v>
      </c>
      <c r="F75" s="27"/>
      <c r="G75" s="29">
        <v>3</v>
      </c>
      <c r="H75" s="28">
        <f t="shared" si="2"/>
        <v>479.72</v>
      </c>
      <c r="I75" s="42">
        <v>1439.16</v>
      </c>
      <c r="J75" s="40" t="s">
        <v>117</v>
      </c>
    </row>
    <row r="76" s="3" customFormat="1" ht="20" customHeight="1" spans="1:10">
      <c r="A76" s="25">
        <f t="shared" si="3"/>
        <v>70</v>
      </c>
      <c r="B76" s="26" t="s">
        <v>99</v>
      </c>
      <c r="C76" s="26">
        <v>45762</v>
      </c>
      <c r="D76" s="25" t="s">
        <v>121</v>
      </c>
      <c r="E76" s="25">
        <v>1077000</v>
      </c>
      <c r="F76" s="27"/>
      <c r="G76" s="29">
        <v>2</v>
      </c>
      <c r="H76" s="28">
        <f t="shared" si="2"/>
        <v>1587.87</v>
      </c>
      <c r="I76" s="42">
        <v>3175.74</v>
      </c>
      <c r="J76" s="25" t="s">
        <v>122</v>
      </c>
    </row>
    <row r="77" s="3" customFormat="1" ht="20" customHeight="1" spans="1:10">
      <c r="A77" s="25">
        <f t="shared" si="3"/>
        <v>71</v>
      </c>
      <c r="B77" s="26" t="s">
        <v>99</v>
      </c>
      <c r="C77" s="26">
        <v>45762</v>
      </c>
      <c r="D77" s="25" t="s">
        <v>123</v>
      </c>
      <c r="E77" s="25">
        <v>8602060</v>
      </c>
      <c r="F77" s="27"/>
      <c r="G77" s="29">
        <v>11</v>
      </c>
      <c r="H77" s="28">
        <f t="shared" si="2"/>
        <v>185.62</v>
      </c>
      <c r="I77" s="42">
        <v>2041.82</v>
      </c>
      <c r="J77" s="25" t="s">
        <v>124</v>
      </c>
    </row>
    <row r="78" s="3" customFormat="1" ht="20" customHeight="1" spans="1:10">
      <c r="A78" s="25">
        <f t="shared" si="3"/>
        <v>72</v>
      </c>
      <c r="B78" s="26" t="s">
        <v>125</v>
      </c>
      <c r="C78" s="26">
        <v>45677</v>
      </c>
      <c r="D78" s="43" t="s">
        <v>126</v>
      </c>
      <c r="E78" s="43">
        <v>9340430</v>
      </c>
      <c r="F78" s="44"/>
      <c r="G78" s="43">
        <v>-1</v>
      </c>
      <c r="H78" s="45">
        <f>+I78/G78/1.13</f>
        <v>126.955752212389</v>
      </c>
      <c r="I78" s="43">
        <v>-143.46</v>
      </c>
      <c r="J78" s="25" t="s">
        <v>127</v>
      </c>
    </row>
    <row r="79" s="5" customFormat="1" ht="20" customHeight="1" spans="1:10">
      <c r="A79" s="46"/>
      <c r="B79" s="46"/>
      <c r="C79" s="47"/>
      <c r="D79" s="48" t="s">
        <v>128</v>
      </c>
      <c r="E79" s="49"/>
      <c r="F79" s="49"/>
      <c r="G79" s="49"/>
      <c r="H79" s="50"/>
      <c r="I79" s="59">
        <f>SUM(I7:I78)</f>
        <v>243456.79</v>
      </c>
      <c r="J79" s="46"/>
    </row>
    <row r="80" s="6" customFormat="1" customHeight="1" spans="1:9">
      <c r="A80" s="51" t="s">
        <v>129</v>
      </c>
      <c r="B80" s="51"/>
      <c r="C80" s="52"/>
      <c r="D80" s="53" t="s">
        <v>130</v>
      </c>
      <c r="E80" s="54"/>
      <c r="F80" s="52"/>
      <c r="G80" s="53" t="s">
        <v>131</v>
      </c>
      <c r="H80" s="52"/>
      <c r="I80" s="60"/>
    </row>
    <row r="81" s="6" customFormat="1" customHeight="1" spans="1:9">
      <c r="A81" s="51"/>
      <c r="B81" s="51"/>
      <c r="C81" s="52"/>
      <c r="D81" s="53"/>
      <c r="E81" s="54"/>
      <c r="F81" s="52"/>
      <c r="G81" s="53"/>
      <c r="H81" s="52"/>
      <c r="I81" s="60"/>
    </row>
    <row r="82" s="6" customFormat="1" customHeight="1" spans="1:9">
      <c r="A82" s="55" t="s">
        <v>132</v>
      </c>
      <c r="B82" s="55"/>
      <c r="C82" s="55"/>
      <c r="D82" s="55"/>
      <c r="E82" s="56"/>
      <c r="I82" s="61"/>
    </row>
    <row r="83" s="6" customFormat="1" customHeight="1" spans="1:9">
      <c r="A83" s="55" t="s">
        <v>133</v>
      </c>
      <c r="B83" s="55"/>
      <c r="C83" s="55"/>
      <c r="D83" s="55"/>
      <c r="E83" s="56"/>
      <c r="I83" s="61"/>
    </row>
    <row r="84" s="6" customFormat="1" customHeight="1" spans="1:10">
      <c r="A84" s="55" t="s">
        <v>134</v>
      </c>
      <c r="B84" s="55"/>
      <c r="C84" s="55"/>
      <c r="D84" s="55"/>
      <c r="E84" s="56"/>
      <c r="I84" s="61"/>
      <c r="J84" s="62"/>
    </row>
    <row r="86" customHeight="1" spans="2:2">
      <c r="B86" s="21" t="s">
        <v>135</v>
      </c>
    </row>
    <row r="87" customHeight="1" spans="2:5">
      <c r="B87" s="63" t="s">
        <v>136</v>
      </c>
      <c r="C87" s="7">
        <v>98076.77</v>
      </c>
      <c r="E87" s="57"/>
    </row>
    <row r="88" customHeight="1" spans="2:5">
      <c r="B88" s="63" t="s">
        <v>137</v>
      </c>
      <c r="C88" s="7">
        <v>64734.46</v>
      </c>
      <c r="E88" s="58"/>
    </row>
    <row r="89" customHeight="1" spans="2:5">
      <c r="B89" s="63" t="s">
        <v>138</v>
      </c>
      <c r="C89" s="7">
        <v>80789.02</v>
      </c>
      <c r="E89" s="57"/>
    </row>
    <row r="90" customHeight="1" spans="2:5">
      <c r="B90" s="63" t="s">
        <v>139</v>
      </c>
      <c r="C90" s="7">
        <v>-143.46</v>
      </c>
      <c r="E90" s="57"/>
    </row>
    <row r="91" ht="42" customHeight="1" spans="3:4">
      <c r="C91" s="7">
        <f>SUM(C87:C90)</f>
        <v>243456.79</v>
      </c>
      <c r="D91" s="21"/>
    </row>
    <row r="92" customHeight="1" spans="3:3">
      <c r="C92" s="7">
        <f>C91-I79</f>
        <v>0</v>
      </c>
    </row>
    <row r="93" customHeight="1" spans="5:5">
      <c r="E93" s="58"/>
    </row>
    <row r="94" s="7" customFormat="1" customHeight="1" spans="1:9">
      <c r="A94" s="8"/>
      <c r="E94" s="9"/>
      <c r="I94" s="10"/>
    </row>
  </sheetData>
  <autoFilter xmlns:etc="http://www.wps.cn/officeDocument/2017/etCustomData" ref="A6:J93" etc:filterBottomFollowUsedRange="0">
    <extLst/>
  </autoFilter>
  <sortState ref="A7:O95">
    <sortCondition ref="B7:B95"/>
  </sortState>
  <mergeCells count="9">
    <mergeCell ref="A1:J1"/>
    <mergeCell ref="A2:J2"/>
    <mergeCell ref="A4:D4"/>
    <mergeCell ref="A5:C5"/>
    <mergeCell ref="D79:H79"/>
    <mergeCell ref="A80:B80"/>
    <mergeCell ref="A82:D82"/>
    <mergeCell ref="A83:D83"/>
    <mergeCell ref="A84:D84"/>
  </mergeCells>
  <pageMargins left="0.196527777777778" right="0.0784722222222222" top="0.118055555555556" bottom="0.0784722222222222" header="0.0784722222222222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2025-04-23T07:57:08Z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068DC3DA6C49488C98BF39A74F7B2337</vt:lpwstr>
  </property>
</Properties>
</file>