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商务费用表" sheetId="2" r:id="rId1"/>
    <sheet name="商务费用支付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R1" authorId="0">
      <text>
        <r>
          <rPr>
            <sz val="9"/>
            <rFont val="宋体"/>
            <charset val="134"/>
          </rPr>
          <t>不用填写</t>
        </r>
      </text>
    </comment>
    <comment ref="W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<sst xmlns="http://schemas.openxmlformats.org/spreadsheetml/2006/main" count="44" uniqueCount="41">
  <si>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</si>
  <si>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</si>
  <si>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</si>
  <si>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</si>
  <si>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</si>
  <si>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</si>
  <si>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</si>
  <si>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</si>
  <si>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</si>
  <si>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</si>
  <si>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</si>
  <si>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</si>
  <si>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</si>
  <si>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</si>
  <si>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</si>
  <si>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</si>
  <si>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</si>
  <si>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</si>
  <si>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</si>
  <si>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</si>
  <si>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</si>
  <si>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</si>
  <si>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</si>
  <si>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</si>
  <si>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</si>
  <si>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</si>
  <si>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</si>
  <si>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</si>
  <si>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</si>
  <si>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</si>
  <si>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2025.4.17</t>
  </si>
  <si>
    <t>深圳福达通</t>
  </si>
  <si>
    <t>王武</t>
  </si>
  <si>
    <t>西安线束</t>
  </si>
  <si>
    <t>吕港</t>
  </si>
  <si>
    <t>2025.1.10</t>
  </si>
  <si>
    <t>TT065-62</t>
  </si>
  <si>
    <t>打印机</t>
  </si>
  <si>
    <t>309836366188/310481332582/309838700477/310738378786/5511393689/310379537215/5511546692</t>
  </si>
  <si>
    <t>商务费用</t>
  </si>
  <si>
    <t>700025XXX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</si>
</sst>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12" fillId="7" borderId="13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9" fontId="1" fillId="3" borderId="1" xfId="3" applyFont="1" applyFill="1" applyBorder="1" applyAlignment="1" applyProtection="1">
      <alignment horizontal="center" vertical="center" wrapText="1"/>
      <protection hidden="1"/>
    </xf>
    <xf numFmtId="10" fontId="1" fillId="3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3" applyNumberFormat="1" applyFont="1" applyFill="1" applyBorder="1" applyAlignment="1" applyProtection="1">
      <alignment horizontal="center" vertical="center"/>
    </xf>
    <xf numFmtId="10" fontId="1" fillId="2" borderId="1" xfId="3" applyNumberFormat="1" applyFont="1" applyFill="1" applyBorder="1" applyAlignment="1" applyProtection="1">
      <alignment horizontal="center" vertical="center"/>
      <protection hidden="1"/>
    </xf>
    <xf numFmtId="9" fontId="1" fillId="2" borderId="1" xfId="3" applyNumberFormat="1" applyFont="1" applyFill="1" applyBorder="1" applyAlignment="1" applyProtection="1">
      <alignment horizontal="center" vertical="center"/>
      <protection hidden="1"/>
    </xf>
    <xf numFmtId="9" fontId="1" fillId="2" borderId="1" xfId="0" applyNumberFormat="1" applyFont="1" applyFill="1" applyBorder="1" applyAlignment="1">
      <alignment horizontal="center" vertical="center"/>
    </xf>
    <xf numFmtId="10" fontId="1" fillId="2" borderId="1" xfId="3" applyNumberFormat="1" applyFont="1" applyFill="1" applyBorder="1" applyAlignment="1" applyProtection="1">
      <alignment horizontal="center" vertical="center" shrinkToFit="1"/>
      <protection hidden="1"/>
    </xf>
    <xf numFmtId="0" fontId="1" fillId="2" borderId="1" xfId="0" applyFont="1" applyFill="1" applyBorder="1" applyAlignment="1">
      <alignment horizontal="center" vertical="center"/>
    </xf>
    <xf numFmtId="10" fontId="1" fillId="3" borderId="1" xfId="3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="70" zoomScaleNormal="70" topLeftCell="D1" workbookViewId="0">
      <selection activeCell="M26" sqref="M26"/>
    </sheetView>
  </sheetViews>
  <sheetFormatPr defaultColWidth="9" defaultRowHeight="15.25" customHeight="1" outlineLevelRow="3"/>
  <cols>
    <col min="1" max="1" width="9.3716814159292" style="4"/>
    <col min="2" max="2" width="10.1238938053097" style="4" customWidth="1"/>
    <col min="3" max="3" width="10.8761061946903" style="4" customWidth="1"/>
    <col min="4" max="4" width="7" style="4" customWidth="1"/>
    <col min="5" max="5" width="9" style="4"/>
    <col min="6" max="6" width="10.6902654867257" style="4" customWidth="1"/>
    <col min="7" max="7" width="11.0884955752212" style="4" customWidth="1"/>
    <col min="8" max="8" width="13.1504424778761" style="4" customWidth="1"/>
    <col min="9" max="9" width="17.1946902654867" style="4" customWidth="1"/>
    <col min="10" max="12" width="9" style="4"/>
    <col min="13" max="15" width="7.75221238938053" style="4" customWidth="1"/>
    <col min="16" max="16" width="22" style="4" customWidth="1"/>
    <col min="17" max="17" width="7.75221238938053" style="4" customWidth="1"/>
    <col min="18" max="20" width="8.12389380530973" style="5" customWidth="1"/>
    <col min="21" max="21" width="8.75221238938053" style="5" customWidth="1"/>
    <col min="22" max="22" width="8.50442477876106" style="5" customWidth="1"/>
    <col min="23" max="24" width="9" style="6"/>
    <col min="25" max="25" width="21.5752212389381" style="6" customWidth="1"/>
    <col min="26" max="26" width="9" style="6"/>
    <col min="27" max="27" width="9" style="4"/>
    <col min="28" max="28" width="26.8849557522124" style="4" customWidth="1"/>
    <col min="29" max="16384" width="9" style="4"/>
  </cols>
  <sheetData>
    <row r="1" s="2" customFormat="1" customHeight="1" spans="1:26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12"/>
      <c r="O1" s="7"/>
      <c r="P1" s="7"/>
      <c r="Q1" s="12"/>
      <c r="R1" s="15" t="s">
        <v>1</v>
      </c>
      <c r="S1" s="15"/>
      <c r="T1" s="16"/>
      <c r="U1" s="17"/>
      <c r="V1" s="16"/>
      <c r="W1" s="18" t="s">
        <v>2</v>
      </c>
      <c r="X1" s="19"/>
      <c r="Y1" s="38"/>
      <c r="Z1" s="39"/>
    </row>
    <row r="2" s="2" customFormat="1" customHeight="1" spans="1:26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12"/>
      <c r="O2" s="7"/>
      <c r="P2" s="7"/>
      <c r="Q2" s="12"/>
      <c r="R2" s="20"/>
      <c r="S2" s="20"/>
      <c r="T2" s="21"/>
      <c r="U2" s="22"/>
      <c r="V2" s="23"/>
      <c r="W2" s="24"/>
      <c r="X2" s="25"/>
      <c r="Y2" s="40"/>
      <c r="Z2" s="39"/>
    </row>
    <row r="3" s="3" customFormat="1" customHeight="1" spans="1:27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3" t="s">
        <v>16</v>
      </c>
      <c r="O3" s="9" t="s">
        <v>17</v>
      </c>
      <c r="P3" s="9" t="s">
        <v>18</v>
      </c>
      <c r="Q3" s="26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9" t="s">
        <v>25</v>
      </c>
      <c r="X3" s="30" t="s">
        <v>26</v>
      </c>
      <c r="Y3" s="41" t="s">
        <v>27</v>
      </c>
      <c r="Z3" s="38" t="s">
        <v>28</v>
      </c>
      <c r="AA3" s="3" t="s">
        <v>29</v>
      </c>
    </row>
    <row r="4" customHeight="1" spans="1:27">
      <c r="A4" s="11" t="s">
        <v>30</v>
      </c>
      <c r="B4" s="11" t="s">
        <v>30</v>
      </c>
      <c r="C4" s="8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>
        <v>86</v>
      </c>
      <c r="K4" s="11">
        <v>974</v>
      </c>
      <c r="L4" s="11">
        <v>1858</v>
      </c>
      <c r="M4" s="7">
        <f>L4-K4</f>
        <v>884</v>
      </c>
      <c r="N4" s="14">
        <f>IF(AND($M4&lt;&gt;0,$L4&lt;&gt;0),$M4/$L4,"")</f>
        <v>0.475780409041981</v>
      </c>
      <c r="O4" s="11">
        <v>100</v>
      </c>
      <c r="P4" s="9">
        <f>O4*J4</f>
        <v>8600</v>
      </c>
      <c r="Q4" s="31">
        <f>IF(AND($O4&lt;&gt;0,$L4&lt;&gt;0),$O4/$L4,"")</f>
        <v>0.0538213132400431</v>
      </c>
      <c r="R4" s="32">
        <f>IF(AND(($M4*$J4-$P4)&lt;&gt;0,($L4*$J4)&lt;&gt;0),($M4*$J4-$P4)/($L4*$J4),"")</f>
        <v>0.421959095801938</v>
      </c>
      <c r="S4" s="33">
        <v>0.21</v>
      </c>
      <c r="T4" s="34">
        <v>0.06</v>
      </c>
      <c r="U4" s="35">
        <f>IF(S4-T4+Q4&gt;0,S4-T4+Q4,IF(S4-T4+Q4=0,""))</f>
        <v>0.203821313240043</v>
      </c>
      <c r="V4" s="36"/>
      <c r="W4" s="19"/>
      <c r="X4" s="37">
        <f>IF(AND(($M4*$J4-$W4)&lt;&gt;0,($L4*$J4)&lt;&gt;0),($M4*$J4-$W4)/($L4*$J4),"")</f>
        <v>0.475780409041981</v>
      </c>
      <c r="Y4" s="42" t="s">
        <v>38</v>
      </c>
      <c r="Z4" s="19"/>
      <c r="AA4" s="2">
        <f>P4-W4</f>
        <v>8600</v>
      </c>
    </row>
  </sheetData>
  <mergeCells count="3">
    <mergeCell ref="A1:Q2"/>
    <mergeCell ref="R1:V2"/>
    <mergeCell ref="W1:Y2"/>
  </mergeCells>
  <conditionalFormatting sqref="V3">
    <cfRule type="cellIs" dxfId="0" priority="85" operator="lessThan">
      <formula>0</formula>
    </cfRule>
  </conditionalFormatting>
  <conditionalFormatting sqref="U4">
    <cfRule type="expression" dxfId="1" priority="9">
      <formula>$U4&gt;$R4</formula>
    </cfRule>
  </conditionalFormatting>
  <dataValidations count="2">
    <dataValidation type="list" allowBlank="1" showInputMessage="1" showErrorMessage="1" sqref="C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10" sqref="C10"/>
    </sheetView>
  </sheetViews>
  <sheetFormatPr defaultColWidth="9" defaultRowHeight="13.5" outlineLevelRow="1" outlineLevelCol="2"/>
  <sheetData>
    <row r="1" spans="1:3">
      <c r="A1" t="s">
        <v>3</v>
      </c>
      <c r="B1" t="s">
        <v>27</v>
      </c>
      <c r="C1" t="s">
        <v>39</v>
      </c>
    </row>
    <row r="2" spans="1:3">
      <c r="A2">
        <v>230501</v>
      </c>
      <c r="B2" t="s">
        <v>40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商务费用表</vt:lpstr>
      <vt:lpstr>商务费用支付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</cp:lastModifiedBy>
  <dcterms:created xsi:type="dcterms:W3CDTF">2024-01-02T05:42:00Z</dcterms:created>
  <dcterms:modified xsi:type="dcterms:W3CDTF">2025-04-17T02:52:59Z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9FE7A0E6EEDF4B15A49870408ED7AD6C_13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