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/>
  </bookViews>
  <sheets>
    <sheet name="总表" sheetId="1" r:id="rId1"/>
  </sheets>
  <definedNames>
    <definedName name="_xlnm._FilterDatabase" localSheetId="0" hidden="1">总表!$A$2:$O$34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<sst xmlns="http://schemas.openxmlformats.org/spreadsheetml/2006/main" count="134" uniqueCount="81">
  <si>
    <t>西门子订单明细</t>
  </si>
  <si>
    <t>序号</t>
  </si>
  <si>
    <t>西门子销售</t>
  </si>
  <si>
    <t>订单号</t>
  </si>
  <si>
    <t>终端</t>
  </si>
  <si>
    <t>西门子料号</t>
  </si>
  <si>
    <t>数量</t>
  </si>
  <si>
    <t>成本(未税)</t>
  </si>
  <si>
    <t>销售金额(未税)</t>
  </si>
  <si>
    <t>总成本(未税)</t>
  </si>
  <si>
    <t>总金额(未税)</t>
  </si>
  <si>
    <t>总毛利率</t>
  </si>
  <si>
    <t>总毛利</t>
  </si>
  <si>
    <t>IPC负责人</t>
  </si>
  <si>
    <t>周朝辉</t>
  </si>
  <si>
    <t>SZPO24095182</t>
  </si>
  <si>
    <t>联赢</t>
  </si>
  <si>
    <t>6AV7862-2BF00-0AA0</t>
  </si>
  <si>
    <t>李庆</t>
  </si>
  <si>
    <t>SZPO24096244</t>
  </si>
  <si>
    <t>6AG4011-3FF32-0BX2</t>
  </si>
  <si>
    <t>HN20241104001</t>
  </si>
  <si>
    <t>隆合</t>
  </si>
  <si>
    <t>6AG4011-3PR32-0BX1</t>
  </si>
  <si>
    <t>赢合</t>
  </si>
  <si>
    <t>HN20241204001</t>
  </si>
  <si>
    <t>大晟</t>
  </si>
  <si>
    <t>6AG4011-3FS32-0XX1</t>
  </si>
  <si>
    <t>李阳</t>
  </si>
  <si>
    <t>HN20241028009</t>
  </si>
  <si>
    <t>吉阳</t>
  </si>
  <si>
    <t>6AG4011-3LI32-0BX1</t>
  </si>
  <si>
    <t>6AG4011-3LO32-0BX1</t>
  </si>
  <si>
    <t>陈立伟</t>
  </si>
  <si>
    <t>HN20241021001</t>
  </si>
  <si>
    <t>恒翼能</t>
  </si>
  <si>
    <t>6AG4012-2CA30-0XX0</t>
  </si>
  <si>
    <t>有跟销售配合</t>
  </si>
  <si>
    <t>还有24台没有交货</t>
  </si>
  <si>
    <t>卢阳</t>
  </si>
  <si>
    <t>HN20241121001</t>
  </si>
  <si>
    <t>大族激光</t>
  </si>
  <si>
    <t>749-A</t>
  </si>
  <si>
    <t>出库存</t>
  </si>
  <si>
    <t>HN20241121001/HN20241125002/HN20241127001</t>
  </si>
  <si>
    <t>831-A</t>
  </si>
  <si>
    <t>HN20241121001/HN20241125002</t>
  </si>
  <si>
    <t>786-A</t>
  </si>
  <si>
    <t>HN20241125001</t>
  </si>
  <si>
    <t>1123-A</t>
  </si>
  <si>
    <t>2391-A</t>
  </si>
  <si>
    <t>HN20241127001</t>
  </si>
  <si>
    <t>846-A</t>
  </si>
  <si>
    <t>1061-A</t>
  </si>
  <si>
    <t>1098-A</t>
  </si>
  <si>
    <t>HN20241128001</t>
  </si>
  <si>
    <t>2064-A</t>
  </si>
  <si>
    <t>HN20241127001/HN20241212001</t>
  </si>
  <si>
    <t>2434-A</t>
  </si>
  <si>
    <t>HN20241210002/HN20241203002/HN20241203002/HN20241128001</t>
  </si>
  <si>
    <t>HN20241212001/HN20241203002</t>
  </si>
  <si>
    <t>HN20241212001</t>
  </si>
  <si>
    <t xml:space="preserve">HN20241028010/HN20241122010 </t>
  </si>
  <si>
    <t>安脉时代</t>
  </si>
  <si>
    <t>6AG4011-3HL32-0BX2</t>
  </si>
  <si>
    <t>杨梅英</t>
  </si>
  <si>
    <t>HN20241023010</t>
  </si>
  <si>
    <t>誉辰</t>
  </si>
  <si>
    <t>6AG4011-3HH32-0BX2</t>
  </si>
  <si>
    <t>LJ410-24111440</t>
  </si>
  <si>
    <t>海目星</t>
  </si>
  <si>
    <t>IPC_347G/500W/H110/I7-6700/16G/250G_SSD/1T_HDD/Win10_专业版</t>
  </si>
  <si>
    <t>IPC_RW-543A/500W/Q470/I9-11900K/16G/250G_SSD/2T_HDD企业级/Win10_专业版</t>
  </si>
  <si>
    <t>IPC RW-543A/850W/Q470/I9-11900K/32G/250G SSD/2T HDD企业级/Win10_专业版</t>
  </si>
  <si>
    <t>IPC RW-543A/500W/Q470/I9-11900K/16G/250G SSD/4T HDD企业级/Win10_专业版</t>
  </si>
  <si>
    <t>IPC_347G/500W/H110/I7-6700/16G/250G_SSD/1T_HDD/Win11_专业版</t>
  </si>
  <si>
    <t>IPC RW-543A/850W/Q470/I9-11900K/32G/250G SSD/8T HDD企业级/Win10_专业版</t>
  </si>
  <si>
    <t>IPC RW-543A/850W/Q470/I9-11900K/64G/250G SSD/2T HDD企业级/Win10_专业版</t>
  </si>
  <si>
    <t>李耀强</t>
  </si>
  <si>
    <t>正一大</t>
  </si>
  <si>
    <t>6AG4026-0FC23-1XX0 SIMATIC IPC3000 SMART V4 Compact, 显卡3060，网口6个,cpui5-10500，内存16G，256GSSD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</si>
</sst>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0" fontId="0" fillId="0" borderId="3" xfId="3" applyNumberFormat="1" applyBorder="1" applyAlignment="1">
      <alignment horizontal="center" vertical="center"/>
    </xf>
    <xf numFmtId="10" fontId="0" fillId="0" borderId="3" xfId="3" applyNumberFormat="1" applyFill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34"/>
  <sheetViews>
    <sheetView tabSelected="1" zoomScale="70" zoomScaleNormal="70" workbookViewId="0">
      <selection activeCell="O16" sqref="O16"/>
    </sheetView>
  </sheetViews>
  <sheetFormatPr defaultColWidth="9" defaultRowHeight="20" customHeight="1"/>
  <cols>
    <col min="1" max="1" width="9" style="1"/>
    <col min="2" max="2" width="11.375" style="1" customWidth="1"/>
    <col min="3" max="3" width="19.0416666666667" style="2" customWidth="1"/>
    <col min="4" max="4" width="14.75" style="1" customWidth="1"/>
    <col min="5" max="5" width="29.05" style="2" customWidth="1"/>
    <col min="6" max="6" width="11.875" style="1" customWidth="1"/>
    <col min="7" max="7" width="14.25" style="3" customWidth="1"/>
    <col min="8" max="8" width="13.625" style="3" customWidth="1"/>
    <col min="9" max="9" width="12.5" style="3" customWidth="1"/>
    <col min="10" max="10" width="11.875" style="3" customWidth="1"/>
    <col min="11" max="11" width="10" style="1" customWidth="1"/>
    <col min="12" max="12" width="10.1166666666667" style="3" customWidth="1"/>
    <col min="13" max="13" width="9" style="1"/>
    <col min="14" max="14" width="15.95" style="1" customWidth="1"/>
    <col min="15" max="15" width="20.2333333333333" style="1" customWidth="1"/>
    <col min="16" max="16384" width="9" style="1"/>
  </cols>
  <sheetData>
    <row r="1" customHeight="1" spans="1:12">
      <c r="A1" s="4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7" t="s">
        <v>12</v>
      </c>
      <c r="M2" s="5" t="s">
        <v>13</v>
      </c>
    </row>
    <row r="3" customHeight="1" spans="1:13">
      <c r="A3" s="8">
        <v>1</v>
      </c>
      <c r="B3" s="9" t="s">
        <v>14</v>
      </c>
      <c r="C3" s="10" t="s">
        <v>15</v>
      </c>
      <c r="D3" s="8" t="s">
        <v>16</v>
      </c>
      <c r="E3" s="10" t="s">
        <v>17</v>
      </c>
      <c r="F3" s="8">
        <v>40</v>
      </c>
      <c r="G3" s="11">
        <f>6500/1.13</f>
        <v>5752.21238938053</v>
      </c>
      <c r="H3" s="11">
        <v>7035.4</v>
      </c>
      <c r="I3" s="11">
        <f>F3*G3</f>
        <v>230088.495575221</v>
      </c>
      <c r="J3" s="11">
        <f>F3*H3</f>
        <v>281416</v>
      </c>
      <c r="K3" s="18">
        <f t="shared" ref="K3:K10" si="0">(J3-I3)/J3</f>
        <v>0.182390142794932</v>
      </c>
      <c r="L3" s="11">
        <f>J3-I3</f>
        <v>51327.5044247787</v>
      </c>
      <c r="M3" s="8" t="s">
        <v>18</v>
      </c>
    </row>
    <row r="4" customHeight="1" spans="1:13">
      <c r="A4" s="8">
        <v>2</v>
      </c>
      <c r="B4" s="12"/>
      <c r="C4" s="10" t="s">
        <v>19</v>
      </c>
      <c r="D4" s="8"/>
      <c r="E4" s="10" t="s">
        <v>20</v>
      </c>
      <c r="F4" s="8">
        <v>24</v>
      </c>
      <c r="G4" s="11">
        <v>13753.37</v>
      </c>
      <c r="H4" s="11">
        <v>15750.44</v>
      </c>
      <c r="I4" s="11">
        <f>G4*F4</f>
        <v>330080.88</v>
      </c>
      <c r="J4" s="11">
        <f>H4*F4</f>
        <v>378010.56</v>
      </c>
      <c r="K4" s="18">
        <f t="shared" si="0"/>
        <v>0.126794553041058</v>
      </c>
      <c r="L4" s="11">
        <f t="shared" ref="L4:L34" si="1">J4-I4</f>
        <v>47929.68</v>
      </c>
      <c r="M4" s="8" t="s">
        <v>18</v>
      </c>
    </row>
    <row r="5" customHeight="1" spans="1:13">
      <c r="A5" s="8">
        <v>3</v>
      </c>
      <c r="B5" s="12"/>
      <c r="C5" s="10" t="s">
        <v>21</v>
      </c>
      <c r="D5" s="8" t="s">
        <v>22</v>
      </c>
      <c r="E5" s="10" t="s">
        <v>23</v>
      </c>
      <c r="F5" s="8">
        <v>4</v>
      </c>
      <c r="G5" s="11">
        <v>9098.37</v>
      </c>
      <c r="H5" s="11">
        <v>10321.24</v>
      </c>
      <c r="I5" s="11">
        <f>F5*G5</f>
        <v>36393.48</v>
      </c>
      <c r="J5" s="11">
        <f>F5*H5</f>
        <v>41284.96</v>
      </c>
      <c r="K5" s="18">
        <f t="shared" si="0"/>
        <v>0.11848091895935</v>
      </c>
      <c r="L5" s="11">
        <f t="shared" si="1"/>
        <v>4891.48</v>
      </c>
      <c r="M5" s="8" t="s">
        <v>18</v>
      </c>
    </row>
    <row r="6" customHeight="1" spans="1:13">
      <c r="A6" s="8">
        <v>4</v>
      </c>
      <c r="B6" s="12"/>
      <c r="C6" s="10" t="s">
        <v>21</v>
      </c>
      <c r="D6" s="8" t="s">
        <v>24</v>
      </c>
      <c r="E6" s="10" t="s">
        <v>23</v>
      </c>
      <c r="F6" s="8">
        <v>4</v>
      </c>
      <c r="G6" s="11">
        <v>9157.66</v>
      </c>
      <c r="H6" s="11">
        <v>10568.14</v>
      </c>
      <c r="I6" s="11">
        <f>F6*G6</f>
        <v>36630.64</v>
      </c>
      <c r="J6" s="11">
        <f>F6*H6</f>
        <v>42272.56</v>
      </c>
      <c r="K6" s="18">
        <f t="shared" si="0"/>
        <v>0.133465302314314</v>
      </c>
      <c r="L6" s="11">
        <f t="shared" si="1"/>
        <v>5641.92</v>
      </c>
      <c r="M6" s="8" t="s">
        <v>18</v>
      </c>
    </row>
    <row r="7" customHeight="1" spans="1:13">
      <c r="A7" s="8">
        <v>5</v>
      </c>
      <c r="B7" s="5"/>
      <c r="C7" s="10" t="s">
        <v>25</v>
      </c>
      <c r="D7" s="8" t="s">
        <v>26</v>
      </c>
      <c r="E7" s="10" t="s">
        <v>27</v>
      </c>
      <c r="F7" s="8">
        <v>1</v>
      </c>
      <c r="G7" s="11">
        <v>15723.8546902655</v>
      </c>
      <c r="H7" s="11">
        <v>22292.92</v>
      </c>
      <c r="I7" s="11">
        <f>F7*G7</f>
        <v>15723.8546902655</v>
      </c>
      <c r="J7" s="11">
        <f>F7*H7</f>
        <v>22292.92</v>
      </c>
      <c r="K7" s="18">
        <f t="shared" si="0"/>
        <v>0.294670474291143</v>
      </c>
      <c r="L7" s="11">
        <f t="shared" si="1"/>
        <v>6569.0653097345</v>
      </c>
      <c r="M7" s="8" t="s">
        <v>18</v>
      </c>
    </row>
    <row r="8" customHeight="1" spans="1:13">
      <c r="A8" s="8">
        <v>6</v>
      </c>
      <c r="B8" s="9" t="s">
        <v>28</v>
      </c>
      <c r="C8" s="10" t="s">
        <v>29</v>
      </c>
      <c r="D8" s="9" t="s">
        <v>30</v>
      </c>
      <c r="E8" s="10" t="s">
        <v>31</v>
      </c>
      <c r="F8" s="8">
        <v>6</v>
      </c>
      <c r="G8" s="11">
        <v>14458.37</v>
      </c>
      <c r="H8" s="11">
        <v>15844.25</v>
      </c>
      <c r="I8" s="11">
        <f>G8*F8</f>
        <v>86750.22</v>
      </c>
      <c r="J8" s="11">
        <f>H8*F8</f>
        <v>95065.5</v>
      </c>
      <c r="K8" s="18">
        <f t="shared" si="0"/>
        <v>0.0874689556148129</v>
      </c>
      <c r="L8" s="11">
        <f t="shared" si="1"/>
        <v>8315.28</v>
      </c>
      <c r="M8" s="8" t="s">
        <v>18</v>
      </c>
    </row>
    <row r="9" customHeight="1" spans="1:13">
      <c r="A9" s="8">
        <v>7</v>
      </c>
      <c r="B9" s="5"/>
      <c r="C9" s="10" t="s">
        <v>29</v>
      </c>
      <c r="D9" s="5"/>
      <c r="E9" s="10" t="s">
        <v>32</v>
      </c>
      <c r="F9" s="8">
        <v>6</v>
      </c>
      <c r="G9" s="11">
        <v>12343.37</v>
      </c>
      <c r="H9" s="11">
        <v>13444.25</v>
      </c>
      <c r="I9" s="11">
        <f>F9*G9</f>
        <v>74060.22</v>
      </c>
      <c r="J9" s="11">
        <f>F9*H9</f>
        <v>80665.5</v>
      </c>
      <c r="K9" s="18">
        <f t="shared" si="0"/>
        <v>0.0818848206482325</v>
      </c>
      <c r="L9" s="11">
        <f t="shared" si="1"/>
        <v>6605.28</v>
      </c>
      <c r="M9" s="8" t="s">
        <v>18</v>
      </c>
    </row>
    <row r="10" customHeight="1" spans="1:15">
      <c r="A10" s="8">
        <v>8</v>
      </c>
      <c r="B10" s="9" t="s">
        <v>33</v>
      </c>
      <c r="C10" s="10" t="s">
        <v>34</v>
      </c>
      <c r="D10" s="9" t="s">
        <v>35</v>
      </c>
      <c r="E10" s="13" t="s">
        <v>36</v>
      </c>
      <c r="F10" s="14">
        <v>66</v>
      </c>
      <c r="G10" s="11">
        <v>5830</v>
      </c>
      <c r="H10" s="11">
        <f>8150/1.13</f>
        <v>7212.38938053097</v>
      </c>
      <c r="I10" s="11">
        <f>F10*G10</f>
        <v>384780</v>
      </c>
      <c r="J10" s="11">
        <f>F10*H10</f>
        <v>476017.699115044</v>
      </c>
      <c r="K10" s="18">
        <f t="shared" si="0"/>
        <v>0.191668711656442</v>
      </c>
      <c r="L10" s="11">
        <f t="shared" si="1"/>
        <v>91237.6991150443</v>
      </c>
      <c r="M10" s="8" t="s">
        <v>18</v>
      </c>
      <c r="N10" s="8" t="s">
        <v>37</v>
      </c>
      <c r="O10" s="14" t="s">
        <v>38</v>
      </c>
    </row>
    <row r="11" customHeight="1" spans="1:15">
      <c r="A11" s="8">
        <v>11</v>
      </c>
      <c r="B11" s="9" t="s">
        <v>39</v>
      </c>
      <c r="C11" s="10" t="s">
        <v>40</v>
      </c>
      <c r="D11" s="9" t="s">
        <v>41</v>
      </c>
      <c r="E11" s="10" t="s">
        <v>42</v>
      </c>
      <c r="F11" s="15">
        <v>8</v>
      </c>
      <c r="G11" s="16">
        <v>6038.0796460177</v>
      </c>
      <c r="H11" s="16">
        <v>5216.81415929204</v>
      </c>
      <c r="I11" s="16">
        <f>F11*G11</f>
        <v>48304.6371681416</v>
      </c>
      <c r="J11" s="16">
        <f>F11*H11</f>
        <v>41734.5132743363</v>
      </c>
      <c r="K11" s="19">
        <f t="shared" ref="K11:K24" si="2">(J11-I11)/J11</f>
        <v>-0.157426632739609</v>
      </c>
      <c r="L11" s="16">
        <f t="shared" si="1"/>
        <v>-6570.12389380528</v>
      </c>
      <c r="M11" s="8"/>
      <c r="N11" s="8" t="s">
        <v>37</v>
      </c>
      <c r="O11" s="8" t="s">
        <v>43</v>
      </c>
    </row>
    <row r="12" customHeight="1" spans="1:14">
      <c r="A12" s="8">
        <v>12</v>
      </c>
      <c r="B12" s="12"/>
      <c r="C12" s="10" t="s">
        <v>44</v>
      </c>
      <c r="D12" s="12"/>
      <c r="E12" s="10" t="s">
        <v>45</v>
      </c>
      <c r="F12" s="15">
        <v>28</v>
      </c>
      <c r="G12" s="16">
        <v>4529.20353982301</v>
      </c>
      <c r="H12" s="16">
        <v>5176.99115044248</v>
      </c>
      <c r="I12" s="16">
        <f>F12*G12</f>
        <v>126817.699115044</v>
      </c>
      <c r="J12" s="16">
        <f>F12*H12</f>
        <v>144955.752212389</v>
      </c>
      <c r="K12" s="19">
        <f t="shared" si="2"/>
        <v>0.125128205128205</v>
      </c>
      <c r="L12" s="16">
        <f t="shared" si="1"/>
        <v>18138.0530973452</v>
      </c>
      <c r="M12" s="8"/>
      <c r="N12" s="8" t="s">
        <v>37</v>
      </c>
    </row>
    <row r="13" customHeight="1" spans="1:14">
      <c r="A13" s="8">
        <v>13</v>
      </c>
      <c r="B13" s="12"/>
      <c r="C13" s="10" t="s">
        <v>46</v>
      </c>
      <c r="D13" s="12"/>
      <c r="E13" s="10" t="s">
        <v>47</v>
      </c>
      <c r="F13" s="15">
        <v>18</v>
      </c>
      <c r="G13" s="16">
        <v>4024.20353982301</v>
      </c>
      <c r="H13" s="16">
        <v>4221.2389380531</v>
      </c>
      <c r="I13" s="16">
        <f>F13*G13</f>
        <v>72435.6637168142</v>
      </c>
      <c r="J13" s="16">
        <f>F13*H13</f>
        <v>75982.3008849558</v>
      </c>
      <c r="K13" s="19">
        <f t="shared" si="2"/>
        <v>0.0466771488469607</v>
      </c>
      <c r="L13" s="16">
        <f t="shared" si="1"/>
        <v>3546.63716814163</v>
      </c>
      <c r="M13" s="8"/>
      <c r="N13" s="8" t="s">
        <v>37</v>
      </c>
    </row>
    <row r="14" customHeight="1" spans="1:14">
      <c r="A14" s="8">
        <v>14</v>
      </c>
      <c r="B14" s="12"/>
      <c r="C14" s="10" t="s">
        <v>48</v>
      </c>
      <c r="D14" s="12"/>
      <c r="E14" s="10" t="s">
        <v>49</v>
      </c>
      <c r="F14" s="15">
        <v>5</v>
      </c>
      <c r="G14" s="16">
        <v>6532.20353982301</v>
      </c>
      <c r="H14" s="16">
        <v>6937.16814159292</v>
      </c>
      <c r="I14" s="16">
        <f>G14*F14</f>
        <v>32661.0176991151</v>
      </c>
      <c r="J14" s="16">
        <f>H14*F14</f>
        <v>34685.8407079646</v>
      </c>
      <c r="K14" s="19">
        <f t="shared" si="2"/>
        <v>0.0583760683760681</v>
      </c>
      <c r="L14" s="16">
        <f t="shared" si="1"/>
        <v>2024.82300884955</v>
      </c>
      <c r="M14" s="8"/>
      <c r="N14" s="8" t="s">
        <v>37</v>
      </c>
    </row>
    <row r="15" customHeight="1" spans="1:14">
      <c r="A15" s="8">
        <v>15</v>
      </c>
      <c r="B15" s="12"/>
      <c r="C15" s="10" t="s">
        <v>48</v>
      </c>
      <c r="D15" s="12"/>
      <c r="E15" s="10" t="s">
        <v>50</v>
      </c>
      <c r="F15" s="15">
        <v>4</v>
      </c>
      <c r="G15" s="16">
        <v>4979.20353982301</v>
      </c>
      <c r="H15" s="16">
        <v>6072.19943880855</v>
      </c>
      <c r="I15" s="16">
        <f>F15*G15</f>
        <v>19916.814159292</v>
      </c>
      <c r="J15" s="16">
        <f>F15*H15</f>
        <v>24288.7977552342</v>
      </c>
      <c r="K15" s="19">
        <f t="shared" si="2"/>
        <v>0.18</v>
      </c>
      <c r="L15" s="16">
        <f t="shared" si="1"/>
        <v>4371.98359594216</v>
      </c>
      <c r="M15" s="8"/>
      <c r="N15" s="8" t="s">
        <v>37</v>
      </c>
    </row>
    <row r="16" customHeight="1" spans="1:14">
      <c r="A16" s="8">
        <v>16</v>
      </c>
      <c r="B16" s="12"/>
      <c r="C16" s="10" t="s">
        <v>51</v>
      </c>
      <c r="D16" s="12"/>
      <c r="E16" s="10" t="s">
        <v>52</v>
      </c>
      <c r="F16" s="15">
        <v>1</v>
      </c>
      <c r="G16" s="16">
        <v>5412.20353982301</v>
      </c>
      <c r="H16" s="16">
        <v>6331.85840707965</v>
      </c>
      <c r="I16" s="16">
        <f>F16*G16</f>
        <v>5412.20353982301</v>
      </c>
      <c r="J16" s="16">
        <f>F16*H16</f>
        <v>6331.85840707965</v>
      </c>
      <c r="K16" s="19">
        <f t="shared" si="2"/>
        <v>0.14524248777079</v>
      </c>
      <c r="L16" s="16">
        <f t="shared" si="1"/>
        <v>919.65486725664</v>
      </c>
      <c r="M16" s="8"/>
      <c r="N16" s="8" t="s">
        <v>37</v>
      </c>
    </row>
    <row r="17" customHeight="1" spans="1:14">
      <c r="A17" s="8">
        <v>17</v>
      </c>
      <c r="B17" s="12"/>
      <c r="C17" s="10" t="s">
        <v>51</v>
      </c>
      <c r="D17" s="12"/>
      <c r="E17" s="10" t="s">
        <v>53</v>
      </c>
      <c r="F17" s="15">
        <v>15</v>
      </c>
      <c r="G17" s="16">
        <v>3837.20353982301</v>
      </c>
      <c r="H17" s="16">
        <v>4131.85840707965</v>
      </c>
      <c r="I17" s="16">
        <f>F17*G17</f>
        <v>57558.0530973452</v>
      </c>
      <c r="J17" s="16">
        <f>F17*H17</f>
        <v>61977.8761061947</v>
      </c>
      <c r="K17" s="19">
        <f t="shared" si="2"/>
        <v>0.0713129149710864</v>
      </c>
      <c r="L17" s="16">
        <f t="shared" si="1"/>
        <v>4419.82300884959</v>
      </c>
      <c r="M17" s="8"/>
      <c r="N17" s="8" t="s">
        <v>37</v>
      </c>
    </row>
    <row r="18" customHeight="1" spans="1:14">
      <c r="A18" s="8">
        <v>18</v>
      </c>
      <c r="B18" s="12"/>
      <c r="C18" s="10" t="s">
        <v>51</v>
      </c>
      <c r="D18" s="12"/>
      <c r="E18" s="10" t="s">
        <v>54</v>
      </c>
      <c r="F18" s="15">
        <v>1</v>
      </c>
      <c r="G18" s="16">
        <v>5193.40707964602</v>
      </c>
      <c r="H18" s="16">
        <v>5694.69026548673</v>
      </c>
      <c r="I18" s="16">
        <f>G18*F18</f>
        <v>5193.40707964602</v>
      </c>
      <c r="J18" s="16">
        <f>H18*F18</f>
        <v>5694.69026548673</v>
      </c>
      <c r="K18" s="19">
        <f t="shared" si="2"/>
        <v>0.0880264180264183</v>
      </c>
      <c r="L18" s="16">
        <f t="shared" si="1"/>
        <v>501.28318584071</v>
      </c>
      <c r="M18" s="8"/>
      <c r="N18" s="8" t="s">
        <v>37</v>
      </c>
    </row>
    <row r="19" customHeight="1" spans="1:14">
      <c r="A19" s="8">
        <v>19</v>
      </c>
      <c r="B19" s="12"/>
      <c r="C19" s="10" t="s">
        <v>55</v>
      </c>
      <c r="D19" s="12"/>
      <c r="E19" s="10" t="s">
        <v>56</v>
      </c>
      <c r="F19" s="15">
        <v>1</v>
      </c>
      <c r="G19" s="16">
        <v>4250.61946902655</v>
      </c>
      <c r="H19" s="16">
        <v>4778.7610619469</v>
      </c>
      <c r="I19" s="16">
        <f>F19*G19</f>
        <v>4250.61946902655</v>
      </c>
      <c r="J19" s="16">
        <f>F19*H19</f>
        <v>4778.7610619469</v>
      </c>
      <c r="K19" s="19">
        <f t="shared" ref="K19:K26" si="3">(J19-I19)/J19</f>
        <v>0.110518518518518</v>
      </c>
      <c r="L19" s="16">
        <f t="shared" si="1"/>
        <v>528.141592920349</v>
      </c>
      <c r="M19" s="8"/>
      <c r="N19" s="8" t="s">
        <v>37</v>
      </c>
    </row>
    <row r="20" customHeight="1" spans="1:14">
      <c r="A20" s="8">
        <v>20</v>
      </c>
      <c r="B20" s="12"/>
      <c r="C20" s="10" t="s">
        <v>57</v>
      </c>
      <c r="D20" s="12"/>
      <c r="E20" s="17" t="s">
        <v>58</v>
      </c>
      <c r="F20" s="15">
        <v>8</v>
      </c>
      <c r="G20" s="16">
        <v>8171.29203539823</v>
      </c>
      <c r="H20" s="16">
        <v>9964.99028707101</v>
      </c>
      <c r="I20" s="16">
        <f>G20*F20</f>
        <v>65370.3362831858</v>
      </c>
      <c r="J20" s="16">
        <f>H20*F20</f>
        <v>79719.9222965681</v>
      </c>
      <c r="K20" s="19">
        <f t="shared" si="3"/>
        <v>0.18</v>
      </c>
      <c r="L20" s="16">
        <f t="shared" si="1"/>
        <v>14349.5860133822</v>
      </c>
      <c r="M20" s="8"/>
      <c r="N20" s="8" t="s">
        <v>37</v>
      </c>
    </row>
    <row r="21" customHeight="1" spans="1:15">
      <c r="A21" s="8">
        <v>21</v>
      </c>
      <c r="B21" s="12"/>
      <c r="C21" s="10" t="s">
        <v>55</v>
      </c>
      <c r="D21" s="12"/>
      <c r="E21" s="17" t="s">
        <v>45</v>
      </c>
      <c r="F21" s="15">
        <v>7</v>
      </c>
      <c r="G21" s="16">
        <v>4230.08849557522</v>
      </c>
      <c r="H21" s="16">
        <v>5176.99115044248</v>
      </c>
      <c r="I21" s="16">
        <f>F21*G21</f>
        <v>29610.6194690265</v>
      </c>
      <c r="J21" s="16">
        <f>F21*H21</f>
        <v>36238.9380530974</v>
      </c>
      <c r="K21" s="19">
        <f t="shared" si="3"/>
        <v>0.182905982905983</v>
      </c>
      <c r="L21" s="16">
        <f t="shared" si="1"/>
        <v>6628.31858407082</v>
      </c>
      <c r="M21" s="8"/>
      <c r="N21" s="8" t="s">
        <v>37</v>
      </c>
      <c r="O21" s="20"/>
    </row>
    <row r="22" customHeight="1" spans="1:14">
      <c r="A22" s="8">
        <v>22</v>
      </c>
      <c r="B22" s="12"/>
      <c r="C22" s="10" t="s">
        <v>59</v>
      </c>
      <c r="D22" s="12"/>
      <c r="E22" s="17" t="s">
        <v>47</v>
      </c>
      <c r="F22" s="15">
        <v>14</v>
      </c>
      <c r="G22" s="16">
        <v>3538.08849557522</v>
      </c>
      <c r="H22" s="16">
        <v>4221.2389380531</v>
      </c>
      <c r="I22" s="16">
        <f>G22*F22</f>
        <v>49533.2389380531</v>
      </c>
      <c r="J22" s="16">
        <f>H22*F22</f>
        <v>59097.3451327434</v>
      </c>
      <c r="K22" s="19">
        <f t="shared" si="3"/>
        <v>0.161836477987422</v>
      </c>
      <c r="L22" s="16">
        <f t="shared" si="1"/>
        <v>9564.10619469032</v>
      </c>
      <c r="M22" s="8"/>
      <c r="N22" s="8" t="s">
        <v>37</v>
      </c>
    </row>
    <row r="23" customHeight="1" spans="1:14">
      <c r="A23" s="8">
        <v>23</v>
      </c>
      <c r="B23" s="12"/>
      <c r="C23" s="10" t="s">
        <v>60</v>
      </c>
      <c r="D23" s="12"/>
      <c r="E23" s="17" t="s">
        <v>49</v>
      </c>
      <c r="F23" s="15">
        <v>4</v>
      </c>
      <c r="G23" s="16">
        <v>6233.08849557522</v>
      </c>
      <c r="H23" s="16">
        <v>6937.16814159292</v>
      </c>
      <c r="I23" s="16">
        <f>F23*G23</f>
        <v>24932.3539823009</v>
      </c>
      <c r="J23" s="16">
        <f>F23*H23</f>
        <v>27748.6725663717</v>
      </c>
      <c r="K23" s="19">
        <f t="shared" si="3"/>
        <v>0.10149381298635</v>
      </c>
      <c r="L23" s="16">
        <f t="shared" si="1"/>
        <v>2816.3185840708</v>
      </c>
      <c r="M23" s="8"/>
      <c r="N23" s="8" t="s">
        <v>37</v>
      </c>
    </row>
    <row r="24" customHeight="1" spans="1:14">
      <c r="A24" s="8">
        <v>24</v>
      </c>
      <c r="B24" s="5"/>
      <c r="C24" s="10" t="s">
        <v>61</v>
      </c>
      <c r="D24" s="5"/>
      <c r="E24" s="17" t="s">
        <v>42</v>
      </c>
      <c r="F24" s="15">
        <v>2</v>
      </c>
      <c r="G24" s="16">
        <v>4060.08849557522</v>
      </c>
      <c r="H24" s="16">
        <v>5216.81415929204</v>
      </c>
      <c r="I24" s="16">
        <f>G24*F24</f>
        <v>8120.17699115044</v>
      </c>
      <c r="J24" s="16">
        <f>H24*F24</f>
        <v>10433.6283185841</v>
      </c>
      <c r="K24" s="19">
        <f t="shared" si="3"/>
        <v>0.22173027989822</v>
      </c>
      <c r="L24" s="16">
        <f t="shared" si="1"/>
        <v>2313.45132743364</v>
      </c>
      <c r="M24" s="8"/>
      <c r="N24" s="8" t="s">
        <v>37</v>
      </c>
    </row>
    <row r="25" ht="29" customHeight="1" spans="1:13">
      <c r="A25" s="8">
        <v>25</v>
      </c>
      <c r="B25" s="8"/>
      <c r="C25" s="10" t="s">
        <v>62</v>
      </c>
      <c r="D25" s="8" t="s">
        <v>63</v>
      </c>
      <c r="E25" s="10" t="s">
        <v>64</v>
      </c>
      <c r="F25" s="8">
        <v>7</v>
      </c>
      <c r="G25" s="11">
        <v>13126.814159292</v>
      </c>
      <c r="H25" s="11">
        <v>14749.5575221239</v>
      </c>
      <c r="I25" s="11">
        <f>F25*G25</f>
        <v>91887.699115044</v>
      </c>
      <c r="J25" s="11">
        <f>F25*H25</f>
        <v>103246.902654867</v>
      </c>
      <c r="K25" s="18">
        <f t="shared" si="3"/>
        <v>0.110019799604011</v>
      </c>
      <c r="L25" s="11">
        <f t="shared" si="1"/>
        <v>11359.2035398233</v>
      </c>
      <c r="M25" s="8" t="s">
        <v>18</v>
      </c>
    </row>
    <row r="26" ht="38" customHeight="1" spans="1:13">
      <c r="A26" s="8">
        <v>26</v>
      </c>
      <c r="B26" s="9" t="s">
        <v>65</v>
      </c>
      <c r="C26" s="10" t="s">
        <v>66</v>
      </c>
      <c r="D26" s="8" t="s">
        <v>67</v>
      </c>
      <c r="E26" s="10" t="s">
        <v>68</v>
      </c>
      <c r="F26" s="8">
        <v>2</v>
      </c>
      <c r="G26" s="11">
        <v>11021.017699115</v>
      </c>
      <c r="H26" s="11">
        <v>14406.5590838105</v>
      </c>
      <c r="I26" s="11">
        <f>G26*F26</f>
        <v>22042.03539823</v>
      </c>
      <c r="J26" s="11">
        <f>H26*F26</f>
        <v>28813.118167621</v>
      </c>
      <c r="K26" s="18">
        <f t="shared" si="3"/>
        <v>0.235000000000002</v>
      </c>
      <c r="L26" s="11">
        <f t="shared" si="1"/>
        <v>6771.082769391</v>
      </c>
      <c r="M26" s="8" t="s">
        <v>18</v>
      </c>
    </row>
    <row r="27" ht="38" customHeight="1" spans="1:13">
      <c r="A27" s="8">
        <v>27</v>
      </c>
      <c r="B27" s="12"/>
      <c r="C27" s="10" t="s">
        <v>69</v>
      </c>
      <c r="D27" s="8" t="s">
        <v>70</v>
      </c>
      <c r="E27" s="10" t="s">
        <v>71</v>
      </c>
      <c r="F27" s="8">
        <v>2</v>
      </c>
      <c r="G27" s="11">
        <v>6029.73451327434</v>
      </c>
      <c r="H27" s="11">
        <v>8672.56637168142</v>
      </c>
      <c r="I27" s="11">
        <f>F27*G27</f>
        <v>12059.4690265487</v>
      </c>
      <c r="J27" s="11">
        <f>F27*H27</f>
        <v>17345.1327433628</v>
      </c>
      <c r="K27" s="18">
        <f t="shared" ref="K27:K34" si="4">(J27-I27)/J27</f>
        <v>0.304734693877551</v>
      </c>
      <c r="L27" s="11">
        <f t="shared" si="1"/>
        <v>5285.66371681416</v>
      </c>
      <c r="M27" s="8" t="s">
        <v>18</v>
      </c>
    </row>
    <row r="28" ht="38" customHeight="1" spans="1:13">
      <c r="A28" s="8">
        <v>28</v>
      </c>
      <c r="B28" s="12"/>
      <c r="C28" s="10" t="s">
        <v>69</v>
      </c>
      <c r="D28" s="8" t="s">
        <v>70</v>
      </c>
      <c r="E28" s="10" t="s">
        <v>72</v>
      </c>
      <c r="F28" s="8">
        <v>1</v>
      </c>
      <c r="G28" s="11">
        <v>8809.91150442478</v>
      </c>
      <c r="H28" s="11">
        <v>11946.9026548673</v>
      </c>
      <c r="I28" s="11">
        <f>G28*F28</f>
        <v>8809.91150442478</v>
      </c>
      <c r="J28" s="11">
        <f>H28*F28</f>
        <v>11946.9026548673</v>
      </c>
      <c r="K28" s="18">
        <f t="shared" si="4"/>
        <v>0.26257777777778</v>
      </c>
      <c r="L28" s="11">
        <f t="shared" si="1"/>
        <v>3136.99115044252</v>
      </c>
      <c r="M28" s="8" t="s">
        <v>18</v>
      </c>
    </row>
    <row r="29" ht="38" customHeight="1" spans="1:13">
      <c r="A29" s="8">
        <v>29</v>
      </c>
      <c r="B29" s="12"/>
      <c r="C29" s="10" t="s">
        <v>69</v>
      </c>
      <c r="D29" s="8" t="s">
        <v>70</v>
      </c>
      <c r="E29" s="10" t="s">
        <v>73</v>
      </c>
      <c r="F29" s="8">
        <v>2</v>
      </c>
      <c r="G29" s="11">
        <v>9462.38938053097</v>
      </c>
      <c r="H29" s="11">
        <v>12973.4513274336</v>
      </c>
      <c r="I29" s="11">
        <f>F29*G29</f>
        <v>18924.7787610619</v>
      </c>
      <c r="J29" s="11">
        <f>F29*H29</f>
        <v>25946.9026548672</v>
      </c>
      <c r="K29" s="18">
        <f t="shared" si="4"/>
        <v>0.2706343792633</v>
      </c>
      <c r="L29" s="11">
        <f t="shared" si="1"/>
        <v>7022.12389380526</v>
      </c>
      <c r="M29" s="8" t="s">
        <v>18</v>
      </c>
    </row>
    <row r="30" ht="38" customHeight="1" spans="1:13">
      <c r="A30" s="8">
        <v>30</v>
      </c>
      <c r="B30" s="12"/>
      <c r="C30" s="10" t="s">
        <v>69</v>
      </c>
      <c r="D30" s="8" t="s">
        <v>70</v>
      </c>
      <c r="E30" s="10" t="s">
        <v>74</v>
      </c>
      <c r="F30" s="8">
        <v>1</v>
      </c>
      <c r="G30" s="11">
        <v>8889.91150442478</v>
      </c>
      <c r="H30" s="11">
        <v>11929.203539823</v>
      </c>
      <c r="I30" s="11">
        <f>G30*F30</f>
        <v>8889.91150442478</v>
      </c>
      <c r="J30" s="11">
        <f>H30*F30</f>
        <v>11929.203539823</v>
      </c>
      <c r="K30" s="18">
        <f t="shared" si="4"/>
        <v>0.254777448071216</v>
      </c>
      <c r="L30" s="11">
        <f t="shared" si="1"/>
        <v>3039.29203539822</v>
      </c>
      <c r="M30" s="8" t="s">
        <v>18</v>
      </c>
    </row>
    <row r="31" ht="38" customHeight="1" spans="1:13">
      <c r="A31" s="8">
        <v>31</v>
      </c>
      <c r="B31" s="12"/>
      <c r="C31" s="10" t="s">
        <v>69</v>
      </c>
      <c r="D31" s="8" t="s">
        <v>70</v>
      </c>
      <c r="E31" s="10" t="s">
        <v>75</v>
      </c>
      <c r="F31" s="8">
        <v>3</v>
      </c>
      <c r="G31" s="11">
        <v>10606.2389380531</v>
      </c>
      <c r="H31" s="11">
        <v>14079.6460176991</v>
      </c>
      <c r="I31" s="11">
        <f>F31*G31</f>
        <v>31818.7168141593</v>
      </c>
      <c r="J31" s="11">
        <f>F31*H31</f>
        <v>42238.9380530973</v>
      </c>
      <c r="K31" s="18">
        <f t="shared" si="4"/>
        <v>0.246697045883091</v>
      </c>
      <c r="L31" s="11">
        <f t="shared" si="1"/>
        <v>10420.221238938</v>
      </c>
      <c r="M31" s="8" t="s">
        <v>18</v>
      </c>
    </row>
    <row r="32" ht="38" customHeight="1" spans="1:13">
      <c r="A32" s="8">
        <v>32</v>
      </c>
      <c r="B32" s="12"/>
      <c r="C32" s="10" t="s">
        <v>69</v>
      </c>
      <c r="D32" s="8" t="s">
        <v>70</v>
      </c>
      <c r="E32" s="10" t="s">
        <v>76</v>
      </c>
      <c r="F32" s="8">
        <v>1</v>
      </c>
      <c r="G32" s="11">
        <v>9822.38938053097</v>
      </c>
      <c r="H32" s="11">
        <v>13185.8407079646</v>
      </c>
      <c r="I32" s="11">
        <f>G32*F32</f>
        <v>9822.38938053097</v>
      </c>
      <c r="J32" s="11">
        <f>H32*F32</f>
        <v>13185.8407079646</v>
      </c>
      <c r="K32" s="18">
        <f t="shared" si="4"/>
        <v>0.255080536912752</v>
      </c>
      <c r="L32" s="11">
        <f t="shared" si="1"/>
        <v>3363.45132743363</v>
      </c>
      <c r="M32" s="8" t="s">
        <v>18</v>
      </c>
    </row>
    <row r="33" ht="38" customHeight="1" spans="1:13">
      <c r="A33" s="8">
        <v>33</v>
      </c>
      <c r="B33" s="5"/>
      <c r="C33" s="10" t="s">
        <v>69</v>
      </c>
      <c r="D33" s="8" t="s">
        <v>70</v>
      </c>
      <c r="E33" s="10" t="s">
        <v>77</v>
      </c>
      <c r="F33" s="8">
        <v>1</v>
      </c>
      <c r="G33" s="11">
        <v>9902.38938053097</v>
      </c>
      <c r="H33" s="11">
        <v>12389.3805309735</v>
      </c>
      <c r="I33" s="11">
        <f>F33*G33</f>
        <v>9902.38938053097</v>
      </c>
      <c r="J33" s="11">
        <f>F33*H33</f>
        <v>12389.3805309735</v>
      </c>
      <c r="K33" s="18">
        <f t="shared" si="4"/>
        <v>0.200735714285718</v>
      </c>
      <c r="L33" s="11">
        <f t="shared" si="1"/>
        <v>2486.99115044253</v>
      </c>
      <c r="M33" s="8" t="s">
        <v>18</v>
      </c>
    </row>
    <row r="34" ht="38" customHeight="1" spans="1:13">
      <c r="A34" s="8">
        <v>34</v>
      </c>
      <c r="B34" s="8" t="s">
        <v>78</v>
      </c>
      <c r="C34" s="10"/>
      <c r="D34" s="8" t="s">
        <v>79</v>
      </c>
      <c r="E34" s="10" t="s">
        <v>80</v>
      </c>
      <c r="F34" s="8">
        <v>5</v>
      </c>
      <c r="G34" s="11">
        <v>6448.53982300885</v>
      </c>
      <c r="H34" s="11">
        <v>6637.16814159292</v>
      </c>
      <c r="I34" s="11">
        <f>F34*G34</f>
        <v>32242.6991150443</v>
      </c>
      <c r="J34" s="11">
        <f>F34*H34</f>
        <v>33185.8407079646</v>
      </c>
      <c r="K34" s="18">
        <f t="shared" si="4"/>
        <v>0.0284199999999998</v>
      </c>
      <c r="L34" s="11">
        <f t="shared" si="1"/>
        <v>943.141592920347</v>
      </c>
      <c r="M34" s="8"/>
    </row>
  </sheetData>
  <autoFilter xmlns:etc="http://www.wps.cn/officeDocument/2017/etCustomData" ref="A2:O34" etc:filterBottomFollowUsedRange="0">
    <extLst/>
  </autoFilter>
  <mergeCells count="8">
    <mergeCell ref="A1:M1"/>
    <mergeCell ref="B3:B7"/>
    <mergeCell ref="B8:B9"/>
    <mergeCell ref="B11:B24"/>
    <mergeCell ref="B26:B33"/>
    <mergeCell ref="D3:D4"/>
    <mergeCell ref="D8:D9"/>
    <mergeCell ref="D11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陈坚强</dc:creator>
  <cp:lastModifiedBy>企业用户_837680647</cp:lastModifiedBy>
  <dcterms:created xsi:type="dcterms:W3CDTF">2015-06-05T18:19:00Z</dcterms:created>
  <dcterms:modified xsi:type="dcterms:W3CDTF">2025-01-14T13:53:36Z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3F56EE00153A439E81FDA14F0B0129EA_13</vt:lpwstr>
  </property>
  <property fmtid="{D5CDD505-2E9C-101B-9397-08002B2CF9AE}" pid="3" name="KSOProductBuildVer">
    <vt:lpwstr>2052-12.1.0.19302</vt:lpwstr>
  </property>
</Properties>
</file>