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年终供应商对账单" sheetId="1" r:id="rId1"/>
  </sheets>
  <definedNames>
    <definedName name="_xlnm._FilterDatabase" localSheetId="0" hidden="1">年终供应商对账单!$A$7:$K$31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26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<sst xmlns="http://schemas.openxmlformats.org/spreadsheetml/2006/main" count="121" uniqueCount="62">
  <si>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</si>
  <si>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</si>
  <si>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</si>
  <si>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</si>
  <si>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</si>
  <si>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</si>
  <si>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</si>
  <si>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</si>
  <si>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</si>
  <si>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</si>
  <si>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</si>
  <si>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</si>
  <si>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</si>
  <si>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</si>
  <si>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</si>
  <si>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</si>
  <si>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</si>
  <si>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</si>
  <si>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</si>
  <si>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</si>
  <si>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</si>
  <si>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</si>
  <si>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</si>
  <si>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2024092801</t>
  </si>
  <si>
    <t>触摸一体机</t>
  </si>
  <si>
    <t>LM-17</t>
  </si>
  <si>
    <t>台</t>
  </si>
  <si>
    <t>FDT20240920-07</t>
  </si>
  <si>
    <t>2024092901</t>
  </si>
  <si>
    <t>2024093005</t>
  </si>
  <si>
    <t>LM-21.5</t>
  </si>
  <si>
    <t>FDT20240929-07</t>
  </si>
  <si>
    <t>2024100401</t>
  </si>
  <si>
    <t>FDT20240926-01</t>
  </si>
  <si>
    <t>2024100701</t>
  </si>
  <si>
    <t>FDT20240710-04</t>
  </si>
  <si>
    <t>2024100805</t>
  </si>
  <si>
    <t>2024101101</t>
  </si>
  <si>
    <t>LM-23.6</t>
  </si>
  <si>
    <t>2024101109</t>
  </si>
  <si>
    <t>2024101206</t>
  </si>
  <si>
    <t>LM-18.5</t>
  </si>
  <si>
    <t>FDT20240923-05</t>
  </si>
  <si>
    <t>FDT20241007-03</t>
  </si>
  <si>
    <t>2024101508</t>
  </si>
  <si>
    <t>2024101708</t>
  </si>
  <si>
    <t>FDT20241015-03</t>
  </si>
  <si>
    <t xml:space="preserve">平田福达通11月账单提前付款200W六个月银承，2000000*2%=40000  月结正常付款：2645040-2000000-40000=605040元
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</si>
  <si>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</si>
  <si>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</si>
  <si>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</si>
  <si>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</si>
  <si>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</si>
  <si>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</si>
  <si>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</si>
  <si>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10月份账单提前付款返2%：</t>
  </si>
  <si>
    <t>提前付款200W，返点2000000*2%=40000 月结正常付款：2645040-2000000-40000=605040元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</si>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</sst>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6" borderId="26" applyNumberFormat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25" fillId="7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4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showGridLines="0" tabSelected="1" topLeftCell="A9" workbookViewId="0">
      <selection activeCell="G20" sqref="G20"/>
    </sheetView>
  </sheetViews>
  <sheetFormatPr defaultColWidth="10" defaultRowHeight="16.5" customHeight="1"/>
  <cols>
    <col min="1" max="1" width="10.3083333333333" style="5" customWidth="1"/>
    <col min="2" max="2" width="11.4583333333333" style="5" customWidth="1"/>
    <col min="3" max="3" width="4.23333333333333" style="5" customWidth="1"/>
    <col min="4" max="4" width="6.2" style="5" customWidth="1"/>
    <col min="5" max="5" width="7.76666666666667" style="5" customWidth="1"/>
    <col min="6" max="6" width="4.69166666666667" style="5" customWidth="1"/>
    <col min="7" max="7" width="9.1" style="5" customWidth="1"/>
    <col min="8" max="8" width="6.76666666666667" style="5" customWidth="1"/>
    <col min="9" max="9" width="6.85" style="5" customWidth="1"/>
    <col min="10" max="10" width="8.5" style="5" customWidth="1"/>
    <col min="11" max="11" width="15.3833333333333" style="5" customWidth="1"/>
    <col min="12" max="16384" width="10" style="5"/>
  </cols>
  <sheetData>
    <row r="1" ht="33.7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3.25" customHeight="1" spans="1:1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ht="23.25" customHeight="1" spans="1:11">
      <c r="A3" s="8" t="s">
        <v>1</v>
      </c>
      <c r="B3" s="9">
        <v>45563</v>
      </c>
      <c r="C3" s="9" t="s">
        <v>2</v>
      </c>
      <c r="D3" s="10"/>
      <c r="E3" s="9">
        <v>45582</v>
      </c>
      <c r="F3" s="10"/>
      <c r="G3" s="10" t="s">
        <v>3</v>
      </c>
      <c r="H3" s="10"/>
      <c r="I3" s="47"/>
      <c r="J3" s="48"/>
      <c r="K3" s="49"/>
    </row>
    <row r="4" ht="25.5" customHeight="1" spans="1:11">
      <c r="A4" s="11" t="s">
        <v>4</v>
      </c>
      <c r="B4" s="12" t="s">
        <v>5</v>
      </c>
      <c r="C4" s="12"/>
      <c r="D4" s="12"/>
      <c r="E4" s="12"/>
      <c r="F4" s="12"/>
      <c r="G4" s="12" t="s">
        <v>6</v>
      </c>
      <c r="H4" s="12"/>
      <c r="I4" s="12" t="s">
        <v>7</v>
      </c>
      <c r="J4" s="12"/>
      <c r="K4" s="50"/>
    </row>
    <row r="5" ht="25.5" customHeight="1" spans="1:11">
      <c r="A5" s="11" t="s">
        <v>8</v>
      </c>
      <c r="B5" s="13" t="s">
        <v>9</v>
      </c>
      <c r="C5" s="13"/>
      <c r="D5" s="13"/>
      <c r="E5" s="13"/>
      <c r="F5" s="13"/>
      <c r="G5" s="13" t="s">
        <v>8</v>
      </c>
      <c r="H5" s="13"/>
      <c r="I5" s="13" t="s">
        <v>10</v>
      </c>
      <c r="J5" s="13"/>
      <c r="K5" s="51"/>
    </row>
    <row r="6" ht="25.5" customHeight="1" spans="1:11">
      <c r="A6" s="14" t="s">
        <v>11</v>
      </c>
      <c r="B6" s="15" t="s">
        <v>12</v>
      </c>
      <c r="C6" s="15"/>
      <c r="D6" s="15"/>
      <c r="E6" s="15"/>
      <c r="F6" s="15"/>
      <c r="G6" s="15" t="s">
        <v>11</v>
      </c>
      <c r="H6" s="15"/>
      <c r="I6" s="15"/>
      <c r="J6" s="15"/>
      <c r="K6" s="52"/>
    </row>
    <row r="7" ht="26.25" customHeight="1" spans="1:11">
      <c r="A7" s="16" t="s">
        <v>13</v>
      </c>
      <c r="B7" s="17" t="s">
        <v>14</v>
      </c>
      <c r="C7" s="18" t="s">
        <v>15</v>
      </c>
      <c r="D7" s="18"/>
      <c r="E7" s="19" t="s">
        <v>16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21</v>
      </c>
      <c r="K7" s="53" t="s">
        <v>22</v>
      </c>
    </row>
    <row r="8" s="1" customFormat="1" ht="24" customHeight="1" spans="1:12">
      <c r="A8" s="20">
        <v>45563</v>
      </c>
      <c r="B8" s="21" t="s">
        <v>23</v>
      </c>
      <c r="C8" s="22" t="s">
        <v>24</v>
      </c>
      <c r="D8" s="22"/>
      <c r="E8" s="23" t="s">
        <v>25</v>
      </c>
      <c r="F8" s="24" t="s">
        <v>26</v>
      </c>
      <c r="G8" s="24">
        <v>100</v>
      </c>
      <c r="H8" s="25">
        <f t="shared" ref="H8:H12" si="0">I8/1.13</f>
        <v>1637.16814159292</v>
      </c>
      <c r="I8" s="25">
        <v>1850</v>
      </c>
      <c r="J8" s="25">
        <f t="shared" ref="J8:J12" si="1">G8*I8</f>
        <v>185000</v>
      </c>
      <c r="K8" s="54" t="s">
        <v>27</v>
      </c>
      <c r="L8" s="1">
        <v>1</v>
      </c>
    </row>
    <row r="9" s="1" customFormat="1" ht="24" customHeight="1" spans="1:12">
      <c r="A9" s="20">
        <v>45564</v>
      </c>
      <c r="B9" s="21" t="s">
        <v>28</v>
      </c>
      <c r="C9" s="22" t="s">
        <v>24</v>
      </c>
      <c r="D9" s="22"/>
      <c r="E9" s="23" t="s">
        <v>25</v>
      </c>
      <c r="F9" s="24" t="s">
        <v>26</v>
      </c>
      <c r="G9" s="24">
        <v>101</v>
      </c>
      <c r="H9" s="25">
        <f t="shared" si="0"/>
        <v>1637.16814159292</v>
      </c>
      <c r="I9" s="25">
        <v>1850</v>
      </c>
      <c r="J9" s="25">
        <f t="shared" si="1"/>
        <v>186850</v>
      </c>
      <c r="K9" s="54" t="s">
        <v>27</v>
      </c>
      <c r="L9" s="1">
        <v>1</v>
      </c>
    </row>
    <row r="10" s="2" customFormat="1" ht="24" customHeight="1" spans="1:12">
      <c r="A10" s="26">
        <v>45565</v>
      </c>
      <c r="B10" s="27" t="s">
        <v>29</v>
      </c>
      <c r="C10" s="28" t="s">
        <v>24</v>
      </c>
      <c r="D10" s="28"/>
      <c r="E10" s="29" t="s">
        <v>30</v>
      </c>
      <c r="F10" s="30" t="s">
        <v>26</v>
      </c>
      <c r="G10" s="30">
        <v>80</v>
      </c>
      <c r="H10" s="31">
        <v>57</v>
      </c>
      <c r="I10" s="31">
        <v>2550</v>
      </c>
      <c r="J10" s="31">
        <f t="shared" si="1"/>
        <v>204000</v>
      </c>
      <c r="K10" s="55" t="s">
        <v>31</v>
      </c>
      <c r="L10" s="2">
        <v>1</v>
      </c>
    </row>
    <row r="11" s="2" customFormat="1" ht="24" customHeight="1" spans="1:12">
      <c r="A11" s="26">
        <v>45569</v>
      </c>
      <c r="B11" s="27" t="s">
        <v>32</v>
      </c>
      <c r="C11" s="28" t="s">
        <v>24</v>
      </c>
      <c r="D11" s="28"/>
      <c r="E11" s="29" t="s">
        <v>25</v>
      </c>
      <c r="F11" s="30" t="s">
        <v>26</v>
      </c>
      <c r="G11" s="30">
        <v>40</v>
      </c>
      <c r="H11" s="31">
        <f t="shared" si="0"/>
        <v>1637.16814159292</v>
      </c>
      <c r="I11" s="31">
        <v>1850</v>
      </c>
      <c r="J11" s="31">
        <f t="shared" si="1"/>
        <v>74000</v>
      </c>
      <c r="K11" s="55" t="s">
        <v>27</v>
      </c>
      <c r="L11" s="1">
        <v>1</v>
      </c>
    </row>
    <row r="12" s="2" customFormat="1" ht="24" customHeight="1" spans="1:12">
      <c r="A12" s="26">
        <v>45587</v>
      </c>
      <c r="B12" s="27" t="s">
        <v>32</v>
      </c>
      <c r="C12" s="28" t="s">
        <v>24</v>
      </c>
      <c r="D12" s="28"/>
      <c r="E12" s="29" t="s">
        <v>25</v>
      </c>
      <c r="F12" s="30" t="s">
        <v>26</v>
      </c>
      <c r="G12" s="30">
        <v>60</v>
      </c>
      <c r="H12" s="31">
        <f t="shared" si="0"/>
        <v>1637.16814159292</v>
      </c>
      <c r="I12" s="31">
        <v>1850</v>
      </c>
      <c r="J12" s="31">
        <f t="shared" si="1"/>
        <v>111000</v>
      </c>
      <c r="K12" s="55" t="s">
        <v>33</v>
      </c>
      <c r="L12" s="2">
        <v>1</v>
      </c>
    </row>
    <row r="13" s="2" customFormat="1" ht="24" customHeight="1" spans="1:12">
      <c r="A13" s="26">
        <v>45572</v>
      </c>
      <c r="B13" s="27" t="s">
        <v>34</v>
      </c>
      <c r="C13" s="28" t="s">
        <v>24</v>
      </c>
      <c r="D13" s="28"/>
      <c r="E13" s="29" t="s">
        <v>25</v>
      </c>
      <c r="F13" s="30" t="s">
        <v>26</v>
      </c>
      <c r="G13" s="30">
        <v>100</v>
      </c>
      <c r="H13" s="31">
        <f>I13/1.13</f>
        <v>1637.16814159292</v>
      </c>
      <c r="I13" s="31">
        <v>1850</v>
      </c>
      <c r="J13" s="31">
        <f>G13*I13</f>
        <v>185000</v>
      </c>
      <c r="K13" s="55" t="s">
        <v>27</v>
      </c>
      <c r="L13" s="1">
        <v>1</v>
      </c>
    </row>
    <row r="14" s="2" customFormat="1" ht="24" customHeight="1" spans="1:12">
      <c r="A14" s="26">
        <v>45572</v>
      </c>
      <c r="B14" s="27" t="s">
        <v>34</v>
      </c>
      <c r="C14" s="28" t="s">
        <v>24</v>
      </c>
      <c r="D14" s="28"/>
      <c r="E14" s="29" t="s">
        <v>25</v>
      </c>
      <c r="F14" s="30" t="s">
        <v>26</v>
      </c>
      <c r="G14" s="30">
        <v>138</v>
      </c>
      <c r="H14" s="31">
        <f>I14/1.13</f>
        <v>663.716814159292</v>
      </c>
      <c r="I14" s="31">
        <v>750</v>
      </c>
      <c r="J14" s="31">
        <f>G14*I14</f>
        <v>103500</v>
      </c>
      <c r="K14" s="55" t="s">
        <v>35</v>
      </c>
      <c r="L14" s="2">
        <v>1</v>
      </c>
    </row>
    <row r="15" s="2" customFormat="1" ht="24" customHeight="1" spans="1:12">
      <c r="A15" s="26">
        <v>45573</v>
      </c>
      <c r="B15" s="27" t="s">
        <v>36</v>
      </c>
      <c r="C15" s="28" t="s">
        <v>24</v>
      </c>
      <c r="D15" s="28"/>
      <c r="E15" s="29" t="s">
        <v>25</v>
      </c>
      <c r="F15" s="30" t="s">
        <v>26</v>
      </c>
      <c r="G15" s="30">
        <v>100</v>
      </c>
      <c r="H15" s="31">
        <f>I15/1.13</f>
        <v>1637.16814159292</v>
      </c>
      <c r="I15" s="31">
        <v>1850</v>
      </c>
      <c r="J15" s="31">
        <f>G15*I15</f>
        <v>185000</v>
      </c>
      <c r="K15" s="55" t="s">
        <v>27</v>
      </c>
      <c r="L15" s="1">
        <v>1</v>
      </c>
    </row>
    <row r="16" s="1" customFormat="1" ht="24" customHeight="1" spans="1:12">
      <c r="A16" s="20">
        <v>45576</v>
      </c>
      <c r="B16" s="21" t="s">
        <v>37</v>
      </c>
      <c r="C16" s="22" t="s">
        <v>24</v>
      </c>
      <c r="D16" s="22"/>
      <c r="E16" s="23" t="s">
        <v>25</v>
      </c>
      <c r="F16" s="24" t="s">
        <v>26</v>
      </c>
      <c r="G16" s="24">
        <v>100</v>
      </c>
      <c r="H16" s="25">
        <f t="shared" ref="H16:H23" si="2">I16/1.13</f>
        <v>1637.16814159292</v>
      </c>
      <c r="I16" s="25">
        <v>1850</v>
      </c>
      <c r="J16" s="25">
        <f t="shared" ref="J16:J21" si="3">G16*I16</f>
        <v>185000</v>
      </c>
      <c r="K16" s="54" t="s">
        <v>27</v>
      </c>
      <c r="L16" s="1">
        <v>1</v>
      </c>
    </row>
    <row r="17" s="1" customFormat="1" ht="24" customHeight="1" spans="1:12">
      <c r="A17" s="20">
        <v>45576</v>
      </c>
      <c r="B17" s="21" t="s">
        <v>37</v>
      </c>
      <c r="C17" s="22" t="s">
        <v>24</v>
      </c>
      <c r="D17" s="22"/>
      <c r="E17" s="23" t="s">
        <v>25</v>
      </c>
      <c r="F17" s="24" t="s">
        <v>26</v>
      </c>
      <c r="G17" s="24">
        <v>109</v>
      </c>
      <c r="H17" s="25">
        <f t="shared" si="2"/>
        <v>1592.9203539823</v>
      </c>
      <c r="I17" s="25">
        <v>1800</v>
      </c>
      <c r="J17" s="25">
        <f t="shared" si="3"/>
        <v>196200</v>
      </c>
      <c r="K17" s="54" t="s">
        <v>27</v>
      </c>
      <c r="L17" s="1">
        <v>1</v>
      </c>
    </row>
    <row r="18" s="1" customFormat="1" ht="24" customHeight="1" spans="1:12">
      <c r="A18" s="20">
        <v>45576</v>
      </c>
      <c r="B18" s="21" t="s">
        <v>37</v>
      </c>
      <c r="C18" s="22" t="s">
        <v>24</v>
      </c>
      <c r="D18" s="22"/>
      <c r="E18" s="23" t="s">
        <v>38</v>
      </c>
      <c r="F18" s="24" t="s">
        <v>26</v>
      </c>
      <c r="G18" s="24">
        <v>25</v>
      </c>
      <c r="H18" s="25">
        <f t="shared" si="2"/>
        <v>1504.42477876106</v>
      </c>
      <c r="I18" s="25">
        <v>1700</v>
      </c>
      <c r="J18" s="25">
        <f t="shared" si="3"/>
        <v>42500</v>
      </c>
      <c r="K18" s="54" t="s">
        <v>33</v>
      </c>
      <c r="L18" s="1">
        <v>1</v>
      </c>
    </row>
    <row r="19" s="1" customFormat="1" ht="24" customHeight="1" spans="1:12">
      <c r="A19" s="20">
        <v>45576</v>
      </c>
      <c r="B19" s="21" t="s">
        <v>39</v>
      </c>
      <c r="C19" s="22" t="s">
        <v>24</v>
      </c>
      <c r="D19" s="22"/>
      <c r="E19" s="23" t="s">
        <v>30</v>
      </c>
      <c r="F19" s="24" t="s">
        <v>26</v>
      </c>
      <c r="G19" s="24">
        <v>118</v>
      </c>
      <c r="H19" s="25">
        <f t="shared" si="2"/>
        <v>2256.63716814159</v>
      </c>
      <c r="I19" s="25">
        <v>2550</v>
      </c>
      <c r="J19" s="25">
        <f t="shared" si="3"/>
        <v>300900</v>
      </c>
      <c r="K19" s="54" t="s">
        <v>31</v>
      </c>
      <c r="L19" s="1">
        <v>1</v>
      </c>
    </row>
    <row r="20" s="2" customFormat="1" ht="24" customHeight="1" spans="1:12">
      <c r="A20" s="26">
        <v>45577</v>
      </c>
      <c r="B20" s="27" t="s">
        <v>40</v>
      </c>
      <c r="C20" s="28" t="s">
        <v>24</v>
      </c>
      <c r="D20" s="28"/>
      <c r="E20" s="29" t="s">
        <v>41</v>
      </c>
      <c r="F20" s="30" t="s">
        <v>26</v>
      </c>
      <c r="G20" s="30">
        <v>200</v>
      </c>
      <c r="H20" s="31">
        <f t="shared" si="2"/>
        <v>955.752212389381</v>
      </c>
      <c r="I20" s="31">
        <v>1080</v>
      </c>
      <c r="J20" s="31">
        <f t="shared" si="3"/>
        <v>216000</v>
      </c>
      <c r="K20" s="55" t="s">
        <v>42</v>
      </c>
      <c r="L20" s="2">
        <v>1</v>
      </c>
    </row>
    <row r="21" s="2" customFormat="1" ht="24" customHeight="1" spans="1:12">
      <c r="A21" s="26">
        <v>45577</v>
      </c>
      <c r="B21" s="27" t="s">
        <v>40</v>
      </c>
      <c r="C21" s="28" t="s">
        <v>24</v>
      </c>
      <c r="D21" s="28"/>
      <c r="E21" s="29" t="s">
        <v>41</v>
      </c>
      <c r="F21" s="30" t="s">
        <v>26</v>
      </c>
      <c r="G21" s="30">
        <v>3</v>
      </c>
      <c r="H21" s="31">
        <f t="shared" si="2"/>
        <v>1707.96460176991</v>
      </c>
      <c r="I21" s="31">
        <v>1930</v>
      </c>
      <c r="J21" s="31">
        <f t="shared" si="3"/>
        <v>5790</v>
      </c>
      <c r="K21" s="55" t="s">
        <v>43</v>
      </c>
      <c r="L21" s="2">
        <v>1</v>
      </c>
    </row>
    <row r="22" s="2" customFormat="1" ht="24" customHeight="1" spans="1:12">
      <c r="A22" s="26">
        <v>45580</v>
      </c>
      <c r="B22" s="27" t="s">
        <v>44</v>
      </c>
      <c r="C22" s="28" t="s">
        <v>24</v>
      </c>
      <c r="D22" s="28"/>
      <c r="E22" s="29" t="s">
        <v>25</v>
      </c>
      <c r="F22" s="30" t="s">
        <v>26</v>
      </c>
      <c r="G22" s="30">
        <v>190</v>
      </c>
      <c r="H22" s="31">
        <f t="shared" si="2"/>
        <v>1637.16814159292</v>
      </c>
      <c r="I22" s="31">
        <v>1850</v>
      </c>
      <c r="J22" s="31">
        <f t="shared" ref="J22:J36" si="4">G22*I22</f>
        <v>351500</v>
      </c>
      <c r="K22" s="55" t="s">
        <v>27</v>
      </c>
      <c r="L22" s="2">
        <v>1</v>
      </c>
    </row>
    <row r="23" s="2" customFormat="1" ht="24" customHeight="1" spans="1:12">
      <c r="A23" s="26">
        <v>45582</v>
      </c>
      <c r="B23" s="27" t="s">
        <v>45</v>
      </c>
      <c r="C23" s="28" t="s">
        <v>24</v>
      </c>
      <c r="D23" s="28"/>
      <c r="E23" s="29" t="s">
        <v>25</v>
      </c>
      <c r="F23" s="30" t="s">
        <v>26</v>
      </c>
      <c r="G23" s="30">
        <v>47</v>
      </c>
      <c r="H23" s="31">
        <f t="shared" si="2"/>
        <v>2123.89380530973</v>
      </c>
      <c r="I23" s="31">
        <v>2400</v>
      </c>
      <c r="J23" s="31">
        <f t="shared" si="4"/>
        <v>112800</v>
      </c>
      <c r="K23" s="55" t="s">
        <v>46</v>
      </c>
      <c r="L23" s="2">
        <v>1</v>
      </c>
    </row>
    <row r="24" ht="34" customHeight="1" spans="1:11">
      <c r="A24" s="32" t="s">
        <v>47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ht="30.75" customHeight="1" spans="1:11">
      <c r="A25" s="34" t="s">
        <v>48</v>
      </c>
      <c r="B25" s="35"/>
      <c r="C25" s="36">
        <v>0</v>
      </c>
      <c r="D25" s="36"/>
      <c r="E25" s="36"/>
      <c r="F25" s="35"/>
      <c r="G25" s="34" t="s">
        <v>49</v>
      </c>
      <c r="H25" s="34"/>
      <c r="I25" s="34"/>
      <c r="J25" s="36">
        <f>SUM(J8:J23)</f>
        <v>2645040</v>
      </c>
      <c r="K25" s="56"/>
    </row>
    <row r="26" ht="30.75" customHeight="1" spans="1:11">
      <c r="A26" s="34" t="s">
        <v>50</v>
      </c>
      <c r="B26" s="35"/>
      <c r="C26" s="36">
        <v>0</v>
      </c>
      <c r="D26" s="36"/>
      <c r="E26" s="36"/>
      <c r="F26" s="35"/>
      <c r="G26" s="34" t="s">
        <v>51</v>
      </c>
      <c r="H26" s="34"/>
      <c r="I26" s="34"/>
      <c r="J26" s="36"/>
      <c r="K26" s="56"/>
    </row>
    <row r="27" ht="30.75" customHeight="1" spans="1:11">
      <c r="A27" s="34" t="s">
        <v>52</v>
      </c>
      <c r="B27" s="34"/>
      <c r="C27" s="36">
        <v>0</v>
      </c>
      <c r="D27" s="36"/>
      <c r="E27" s="36"/>
      <c r="F27" s="35"/>
      <c r="G27" s="34" t="s">
        <v>53</v>
      </c>
      <c r="H27" s="34"/>
      <c r="I27" s="34"/>
      <c r="J27" s="36">
        <f>J25-J26</f>
        <v>2645040</v>
      </c>
      <c r="K27" s="56"/>
    </row>
    <row r="28" ht="30.75" customHeight="1" spans="1:11">
      <c r="A28" s="34" t="s">
        <v>54</v>
      </c>
      <c r="B28" s="34"/>
      <c r="C28" s="37">
        <f>J25</f>
        <v>2645040</v>
      </c>
      <c r="D28" s="37"/>
      <c r="E28" s="37"/>
      <c r="F28" s="35"/>
      <c r="G28" s="35"/>
      <c r="H28" s="34"/>
      <c r="I28" s="35"/>
      <c r="J28" s="34"/>
      <c r="K28" s="34"/>
    </row>
    <row r="29" s="3" customFormat="1" ht="30.75" customHeight="1" spans="1:11">
      <c r="A29" s="38" t="s">
        <v>55</v>
      </c>
      <c r="B29" s="38"/>
      <c r="C29" s="39">
        <f>2000000*2%</f>
        <v>40000</v>
      </c>
      <c r="D29" s="39"/>
      <c r="E29" s="39"/>
      <c r="F29" s="40" t="s">
        <v>56</v>
      </c>
      <c r="G29" s="40"/>
      <c r="H29" s="40"/>
      <c r="I29" s="40"/>
      <c r="J29" s="40"/>
      <c r="K29" s="40"/>
    </row>
    <row r="30" s="4" customFormat="1" ht="30.75" customHeight="1" spans="1:11">
      <c r="A30" s="41" t="s">
        <v>57</v>
      </c>
      <c r="B30" s="41"/>
      <c r="C30" s="41" t="s">
        <v>58</v>
      </c>
      <c r="D30" s="41"/>
      <c r="E30" s="41"/>
      <c r="F30" s="42"/>
      <c r="G30" s="41" t="s">
        <v>59</v>
      </c>
      <c r="H30" s="41"/>
      <c r="I30" s="41"/>
      <c r="J30" s="41" t="s">
        <v>60</v>
      </c>
      <c r="K30" s="41"/>
    </row>
    <row r="31" s="4" customFormat="1" ht="30.75" customHeight="1" spans="1:11">
      <c r="A31" s="43" t="s">
        <v>61</v>
      </c>
      <c r="B31" s="43"/>
      <c r="C31" s="44">
        <v>45588</v>
      </c>
      <c r="D31" s="44"/>
      <c r="E31" s="44"/>
      <c r="F31" s="45"/>
      <c r="G31" s="43" t="s">
        <v>61</v>
      </c>
      <c r="H31" s="43"/>
      <c r="I31" s="43"/>
      <c r="J31" s="44">
        <v>45588</v>
      </c>
      <c r="K31" s="57"/>
    </row>
    <row r="32" ht="15.6" spans="1:1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3" ht="15.6"/>
  </sheetData>
  <autoFilter xmlns:etc="http://www.wps.cn/officeDocument/2017/etCustomData" ref="A7:K31" etc:filterBottomFollowUsedRange="0">
    <extLst/>
  </autoFilter>
  <mergeCells count="58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4:K24"/>
    <mergeCell ref="A25:B25"/>
    <mergeCell ref="C25:E25"/>
    <mergeCell ref="G25:I25"/>
    <mergeCell ref="J25:K25"/>
    <mergeCell ref="A26:B26"/>
    <mergeCell ref="C26:E26"/>
    <mergeCell ref="G26:I26"/>
    <mergeCell ref="J26:K26"/>
    <mergeCell ref="A27:B27"/>
    <mergeCell ref="C27:E27"/>
    <mergeCell ref="G27:I27"/>
    <mergeCell ref="J27:K27"/>
    <mergeCell ref="A28:B28"/>
    <mergeCell ref="C28:E28"/>
    <mergeCell ref="H28:I28"/>
    <mergeCell ref="A29:B29"/>
    <mergeCell ref="C29:E29"/>
    <mergeCell ref="F29:K29"/>
    <mergeCell ref="A30:B30"/>
    <mergeCell ref="C30:E30"/>
    <mergeCell ref="G30:I30"/>
    <mergeCell ref="J30:K30"/>
    <mergeCell ref="A31:B31"/>
    <mergeCell ref="C31:E31"/>
    <mergeCell ref="G31:I31"/>
    <mergeCell ref="J31:K31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2024-10-23T06:54:04Z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FBED5BAC13E6460FAFE5EDA94D4AF14E_13</vt:lpwstr>
  </property>
  <property fmtid="{D5CDD505-2E9C-101B-9397-08002B2CF9AE}" pid="3" name="KSOProductBuildVer">
    <vt:lpwstr>2052-12.1.0.18276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