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<sst xmlns="http://schemas.openxmlformats.org/spreadsheetml/2006/main" count="175" uniqueCount="114">
  <si>
    <t>比亚迪合肥二期冲压4#厂房网络布线工程</t>
  </si>
  <si>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</si>
  <si>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</si>
  <si>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</si>
  <si>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</si>
  <si>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</si>
  <si>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</si>
  <si>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</si>
  <si>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</si>
  <si>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</si>
  <si>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</si>
  <si>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验收数量</t>
  </si>
  <si>
    <t>合计金额</t>
  </si>
  <si>
    <t>备注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</si>
  <si>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</si>
  <si>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</si>
  <si>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</si>
  <si>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</si>
  <si>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</si>
  <si>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</si>
  <si>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</si>
  <si>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国产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</si>
  <si>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</si>
  <si>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</si>
  <si>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</si>
  <si>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</si>
  <si>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</si>
  <si>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</si>
  <si>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</si>
  <si>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</si>
  <si>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</si>
  <si>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烽火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</si>
  <si>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</si>
  <si>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</si>
  <si>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</si>
  <si>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</si>
  <si>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</si>
  <si>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</si>
  <si>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</si>
  <si>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</si>
  <si>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</si>
  <si>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</si>
  <si>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</si>
  <si>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</si>
  <si>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</si>
  <si>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</si>
  <si>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</si>
  <si>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</si>
  <si>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</si>
  <si>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</si>
  <si>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无线AP（安装费）</t>
  </si>
  <si>
    <t>甲供，无线AP安装，包括安装辅件（含人工）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</si>
  <si>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</si>
  <si>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</si>
  <si>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</si>
  <si>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</si>
  <si>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</si>
  <si>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</si>
  <si>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</si>
  <si>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</si>
  <si>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分光器（安装费）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</si>
  <si>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</si>
  <si>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</si>
  <si>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</si>
  <si>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</si>
  <si>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</si>
  <si>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</si>
  <si>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</si>
  <si>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</si>
  <si>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1U 6位及以上10A</t>
  </si>
  <si>
    <t>弱电走线架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</si>
  <si>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</si>
  <si>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</si>
  <si>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</si>
  <si>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</si>
  <si>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</si>
  <si>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</si>
  <si>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布线信息点（办公室）</t>
  </si>
  <si>
    <t>布线信息点（工厂）</t>
  </si>
  <si>
    <t>PVC线槽、线管</t>
  </si>
  <si>
    <t>国标</t>
  </si>
  <si>
    <t>39*19 PVC线槽，20,25管</t>
  </si>
  <si>
    <t>KBG管</t>
  </si>
  <si>
    <t>20,25全镀锌管</t>
  </si>
  <si>
    <t>弱电桥架（垂直桥架）</t>
  </si>
  <si>
    <t>200*150*2.0国标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</si>
  <si>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</si>
  <si>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</si>
  <si>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</si>
  <si>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</si>
  <si>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</si>
  <si>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</si>
  <si>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恒飞</t>
  </si>
  <si>
    <t>RVV3*2.5 用于机柜配电</t>
  </si>
  <si>
    <t>机房电配电柜</t>
  </si>
  <si>
    <t>机房配电柜800*500*1600、按机柜配电需求进行设计</t>
  </si>
  <si>
    <t>配电柜进线（室内机柜进UPS用）</t>
  </si>
  <si>
    <t>金龙羽</t>
  </si>
  <si>
    <t>YJV-3x25+2x16</t>
  </si>
  <si>
    <t>UPS后备电源</t>
  </si>
  <si>
    <t>台达</t>
  </si>
  <si>
    <t>30KVA三进三出不间断后备电源系统主机，后备两小时左右，配32节12V150AH电池及电池柜组</t>
  </si>
  <si>
    <t>交换机安装</t>
  </si>
  <si>
    <t>住房补贴</t>
  </si>
  <si>
    <t>工期预估1个月，8人</t>
  </si>
  <si>
    <t>不含房补</t>
  </si>
  <si>
    <t>后勤验收折扣</t>
  </si>
  <si>
    <t>项目已验收，实际折扣3%，按此同比折让。</t>
  </si>
  <si>
    <t>房租补贴</t>
  </si>
  <si>
    <t>工程款</t>
  </si>
  <si>
    <t>按95%结算</t>
  </si>
  <si>
    <t>已付款</t>
  </si>
  <si>
    <t>本次付款</t>
  </si>
  <si>
    <t>余质保金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</si>
</sst>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  <numFmt numFmtId="178" formatCode="0.0_ "/>
    <numFmt numFmtId="179" formatCode="0.00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1"/>
      <scheme val="minor"/>
    </font>
    <font>
      <b/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 applyProtection="0"/>
    <xf numFmtId="0" fontId="36" fillId="0" borderId="0"/>
    <xf numFmtId="0" fontId="35" fillId="0" borderId="0" applyProtection="0"/>
    <xf numFmtId="0" fontId="9" fillId="0" borderId="0">
      <alignment vertical="center"/>
    </xf>
    <xf numFmtId="0" fontId="9" fillId="0" borderId="0"/>
    <xf numFmtId="0" fontId="35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" fillId="0" borderId="1" xfId="54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179" fontId="1" fillId="0" borderId="1" xfId="0" applyNumberFormat="1" applyFont="1" applyBorder="1" applyAlignment="1">
      <alignment horizontal="center" vertical="center"/>
    </xf>
    <xf numFmtId="9" fontId="0" fillId="0" borderId="0" xfId="0" applyNumberFormat="1">
      <alignment vertical="center"/>
    </xf>
    <xf numFmtId="9" fontId="1" fillId="0" borderId="1" xfId="0" applyNumberFormat="1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自控部分" xfId="50"/>
    <cellStyle name="_ET_STYLE_NoName_00__冷冻水部分" xfId="51"/>
    <cellStyle name="常规 2" xfId="52"/>
    <cellStyle name="常规 3" xfId="53"/>
    <cellStyle name="样式 1" xfId="54"/>
    <cellStyle name="常规 11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304800</xdr:colOff>
      <xdr:row>1</xdr:row>
      <xdr:rowOff>209550</xdr:rowOff>
    </xdr:from>
    <xdr:to>
      <xdr:col>20</xdr:col>
      <xdr:colOff>371475</xdr:colOff>
      <xdr:row>28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26520" y="552450"/>
          <a:ext cx="4867275" cy="6800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552450</xdr:colOff>
      <xdr:row>1</xdr:row>
      <xdr:rowOff>225425</xdr:rowOff>
    </xdr:from>
    <xdr:to>
      <xdr:col>28</xdr:col>
      <xdr:colOff>266700</xdr:colOff>
      <xdr:row>28</xdr:row>
      <xdr:rowOff>139700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574770" y="568325"/>
          <a:ext cx="5200650" cy="6848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topLeftCell="C22" workbookViewId="0">
      <selection activeCell="Q47" sqref="Q47"/>
    </sheetView>
  </sheetViews>
  <sheetFormatPr defaultColWidth="9" defaultRowHeight="13.5"/>
  <cols>
    <col min="1" max="1" width="6.89166666666667" customWidth="1"/>
    <col min="2" max="2" width="15.6666666666667" customWidth="1"/>
    <col min="3" max="3" width="7.10833333333333" customWidth="1"/>
    <col min="4" max="4" width="37.5583333333333" customWidth="1"/>
    <col min="5" max="5" width="7.44166666666667" customWidth="1"/>
    <col min="6" max="6" width="6.13333333333333" customWidth="1"/>
    <col min="7" max="7" width="7.63333333333333" customWidth="1"/>
    <col min="9" max="9" width="6.25" customWidth="1"/>
    <col min="10" max="10" width="9.33333333333333" customWidth="1"/>
    <col min="11" max="11" width="12.875" style="1" customWidth="1"/>
    <col min="12" max="12" width="12.375" style="1" customWidth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  <c r="L1" s="16"/>
    </row>
    <row r="2" ht="26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17" t="s">
        <v>9</v>
      </c>
      <c r="J2" s="17" t="s">
        <v>10</v>
      </c>
      <c r="K2" s="18" t="s">
        <v>11</v>
      </c>
      <c r="L2" s="18" t="s">
        <v>12</v>
      </c>
      <c r="M2" s="12" t="s">
        <v>13</v>
      </c>
    </row>
    <row r="3" ht="20" customHeight="1" spans="1:13">
      <c r="A3" s="6">
        <v>1</v>
      </c>
      <c r="B3" s="7" t="s">
        <v>14</v>
      </c>
      <c r="C3" s="8" t="s">
        <v>15</v>
      </c>
      <c r="D3" s="9" t="s">
        <v>16</v>
      </c>
      <c r="E3" s="10" t="s">
        <v>17</v>
      </c>
      <c r="F3" s="11">
        <v>120</v>
      </c>
      <c r="G3" s="12">
        <v>0</v>
      </c>
      <c r="H3" s="12">
        <f>F3*G3</f>
        <v>0</v>
      </c>
      <c r="I3" s="12"/>
      <c r="J3" s="12">
        <f>SUM(G3*I3)</f>
        <v>0</v>
      </c>
      <c r="K3" s="19">
        <v>115</v>
      </c>
      <c r="L3" s="20">
        <f>K3*G3</f>
        <v>0</v>
      </c>
      <c r="M3" s="12"/>
    </row>
    <row r="4" ht="20" customHeight="1" spans="1:13">
      <c r="A4" s="6">
        <v>2</v>
      </c>
      <c r="B4" s="9" t="s">
        <v>18</v>
      </c>
      <c r="C4" s="8" t="s">
        <v>15</v>
      </c>
      <c r="D4" s="9" t="s">
        <v>19</v>
      </c>
      <c r="E4" s="10" t="s">
        <v>17</v>
      </c>
      <c r="F4" s="11">
        <v>120</v>
      </c>
      <c r="G4" s="12">
        <v>3</v>
      </c>
      <c r="H4" s="12">
        <f t="shared" ref="H4:H38" si="0">F4*G4</f>
        <v>360</v>
      </c>
      <c r="I4" s="12">
        <v>120</v>
      </c>
      <c r="J4" s="12">
        <f t="shared" ref="J4:J41" si="1">SUM(G4*I4)</f>
        <v>360</v>
      </c>
      <c r="K4" s="19">
        <v>115</v>
      </c>
      <c r="L4" s="20">
        <f t="shared" ref="L4:L41" si="2">K4*G4</f>
        <v>345</v>
      </c>
      <c r="M4" s="12"/>
    </row>
    <row r="5" ht="20" customHeight="1" spans="1:13">
      <c r="A5" s="6">
        <v>3</v>
      </c>
      <c r="B5" s="9" t="s">
        <v>20</v>
      </c>
      <c r="C5" s="10" t="s">
        <v>21</v>
      </c>
      <c r="D5" s="9" t="s">
        <v>22</v>
      </c>
      <c r="E5" s="10" t="s">
        <v>17</v>
      </c>
      <c r="F5" s="11">
        <v>120</v>
      </c>
      <c r="G5" s="12">
        <v>0</v>
      </c>
      <c r="H5" s="12">
        <f t="shared" si="0"/>
        <v>0</v>
      </c>
      <c r="I5" s="12"/>
      <c r="J5" s="12">
        <f t="shared" si="1"/>
        <v>0</v>
      </c>
      <c r="K5" s="19">
        <v>115</v>
      </c>
      <c r="L5" s="20">
        <f t="shared" si="2"/>
        <v>0</v>
      </c>
      <c r="M5" s="12"/>
    </row>
    <row r="6" ht="20" customHeight="1" spans="1:13">
      <c r="A6" s="6">
        <v>4</v>
      </c>
      <c r="B6" s="9" t="s">
        <v>23</v>
      </c>
      <c r="C6" s="8" t="s">
        <v>15</v>
      </c>
      <c r="D6" s="9" t="s">
        <v>24</v>
      </c>
      <c r="E6" s="10" t="s">
        <v>25</v>
      </c>
      <c r="F6" s="11">
        <v>220</v>
      </c>
      <c r="G6" s="12">
        <v>5</v>
      </c>
      <c r="H6" s="12">
        <f t="shared" si="0"/>
        <v>1100</v>
      </c>
      <c r="I6" s="12"/>
      <c r="J6" s="12">
        <f t="shared" si="1"/>
        <v>0</v>
      </c>
      <c r="K6" s="21">
        <v>63</v>
      </c>
      <c r="L6" s="20">
        <f t="shared" si="2"/>
        <v>315</v>
      </c>
      <c r="M6" s="12"/>
    </row>
    <row r="7" ht="20" customHeight="1" spans="1:13">
      <c r="A7" s="6">
        <v>5</v>
      </c>
      <c r="B7" s="9" t="s">
        <v>26</v>
      </c>
      <c r="C7" s="8" t="s">
        <v>15</v>
      </c>
      <c r="D7" s="9" t="s">
        <v>26</v>
      </c>
      <c r="E7" s="10" t="s">
        <v>27</v>
      </c>
      <c r="F7" s="11">
        <v>60</v>
      </c>
      <c r="G7" s="12">
        <v>0</v>
      </c>
      <c r="H7" s="12">
        <f t="shared" si="0"/>
        <v>0</v>
      </c>
      <c r="I7" s="12"/>
      <c r="J7" s="12">
        <f t="shared" si="1"/>
        <v>0</v>
      </c>
      <c r="K7" s="21">
        <v>41</v>
      </c>
      <c r="L7" s="20">
        <f t="shared" si="2"/>
        <v>0</v>
      </c>
      <c r="M7" s="12"/>
    </row>
    <row r="8" ht="20" customHeight="1" spans="1:13">
      <c r="A8" s="6">
        <v>6</v>
      </c>
      <c r="B8" s="9" t="s">
        <v>28</v>
      </c>
      <c r="C8" s="8" t="s">
        <v>15</v>
      </c>
      <c r="D8" s="9" t="s">
        <v>28</v>
      </c>
      <c r="E8" s="10" t="s">
        <v>29</v>
      </c>
      <c r="F8" s="11">
        <v>28</v>
      </c>
      <c r="G8" s="12">
        <v>5</v>
      </c>
      <c r="H8" s="12">
        <f t="shared" si="0"/>
        <v>140</v>
      </c>
      <c r="I8" s="12">
        <v>10</v>
      </c>
      <c r="J8" s="12">
        <f t="shared" si="1"/>
        <v>50</v>
      </c>
      <c r="K8" s="22">
        <v>11</v>
      </c>
      <c r="L8" s="20">
        <f t="shared" si="2"/>
        <v>55</v>
      </c>
      <c r="M8" s="12"/>
    </row>
    <row r="9" ht="20" customHeight="1" spans="1:13">
      <c r="A9" s="6">
        <v>7</v>
      </c>
      <c r="B9" s="9" t="s">
        <v>30</v>
      </c>
      <c r="C9" s="8" t="s">
        <v>31</v>
      </c>
      <c r="D9" s="9" t="s">
        <v>32</v>
      </c>
      <c r="E9" s="10" t="s">
        <v>33</v>
      </c>
      <c r="F9" s="11">
        <v>75</v>
      </c>
      <c r="G9" s="12">
        <v>0</v>
      </c>
      <c r="H9" s="12">
        <f t="shared" si="0"/>
        <v>0</v>
      </c>
      <c r="I9" s="12"/>
      <c r="J9" s="12">
        <f t="shared" si="1"/>
        <v>0</v>
      </c>
      <c r="K9" s="21">
        <v>23</v>
      </c>
      <c r="L9" s="20">
        <f t="shared" si="2"/>
        <v>0</v>
      </c>
      <c r="M9" s="12"/>
    </row>
    <row r="10" ht="20" customHeight="1" spans="1:13">
      <c r="A10" s="6">
        <v>8</v>
      </c>
      <c r="B10" s="9" t="s">
        <v>34</v>
      </c>
      <c r="C10" s="8" t="s">
        <v>15</v>
      </c>
      <c r="D10" s="9" t="s">
        <v>35</v>
      </c>
      <c r="E10" s="10" t="s">
        <v>17</v>
      </c>
      <c r="F10" s="11">
        <v>650</v>
      </c>
      <c r="G10" s="12">
        <v>0</v>
      </c>
      <c r="H10" s="12">
        <f t="shared" si="0"/>
        <v>0</v>
      </c>
      <c r="I10" s="12"/>
      <c r="J10" s="12">
        <f t="shared" si="1"/>
        <v>0</v>
      </c>
      <c r="K10" s="21">
        <v>228</v>
      </c>
      <c r="L10" s="20">
        <f t="shared" si="2"/>
        <v>0</v>
      </c>
      <c r="M10" s="12"/>
    </row>
    <row r="11" ht="20" customHeight="1" spans="1:13">
      <c r="A11" s="6">
        <v>9</v>
      </c>
      <c r="B11" s="9" t="s">
        <v>36</v>
      </c>
      <c r="C11" s="8" t="s">
        <v>31</v>
      </c>
      <c r="D11" s="9" t="s">
        <v>37</v>
      </c>
      <c r="E11" s="10" t="s">
        <v>38</v>
      </c>
      <c r="F11" s="11">
        <v>8000</v>
      </c>
      <c r="G11" s="12">
        <v>2</v>
      </c>
      <c r="H11" s="12">
        <f t="shared" si="0"/>
        <v>16000</v>
      </c>
      <c r="I11" s="12">
        <v>8000</v>
      </c>
      <c r="J11" s="12">
        <f t="shared" si="1"/>
        <v>16000</v>
      </c>
      <c r="K11" s="19">
        <v>5683</v>
      </c>
      <c r="L11" s="20">
        <f t="shared" si="2"/>
        <v>11366</v>
      </c>
      <c r="M11" s="12"/>
    </row>
    <row r="12" ht="20" customHeight="1" spans="1:13">
      <c r="A12" s="6">
        <v>10</v>
      </c>
      <c r="B12" s="9" t="s">
        <v>39</v>
      </c>
      <c r="C12" s="8" t="s">
        <v>31</v>
      </c>
      <c r="D12" s="9" t="s">
        <v>40</v>
      </c>
      <c r="E12" s="10" t="s">
        <v>38</v>
      </c>
      <c r="F12" s="11">
        <v>3000</v>
      </c>
      <c r="G12" s="12">
        <v>2</v>
      </c>
      <c r="H12" s="12">
        <f t="shared" si="0"/>
        <v>6000</v>
      </c>
      <c r="I12" s="12">
        <v>2900</v>
      </c>
      <c r="J12" s="12">
        <f t="shared" si="1"/>
        <v>5800</v>
      </c>
      <c r="K12" s="21">
        <v>2856</v>
      </c>
      <c r="L12" s="20">
        <f t="shared" si="2"/>
        <v>5712</v>
      </c>
      <c r="M12" s="12"/>
    </row>
    <row r="13" ht="20" customHeight="1" spans="1:13">
      <c r="A13" s="6">
        <v>11</v>
      </c>
      <c r="B13" s="9" t="s">
        <v>41</v>
      </c>
      <c r="C13" s="8" t="s">
        <v>42</v>
      </c>
      <c r="D13" s="9" t="s">
        <v>43</v>
      </c>
      <c r="E13" s="10" t="s">
        <v>17</v>
      </c>
      <c r="F13" s="11">
        <v>21</v>
      </c>
      <c r="G13" s="12">
        <v>5</v>
      </c>
      <c r="H13" s="12">
        <f t="shared" si="0"/>
        <v>105</v>
      </c>
      <c r="I13" s="12">
        <v>21</v>
      </c>
      <c r="J13" s="12">
        <f t="shared" si="1"/>
        <v>105</v>
      </c>
      <c r="K13" s="21">
        <v>23</v>
      </c>
      <c r="L13" s="20">
        <f t="shared" si="2"/>
        <v>115</v>
      </c>
      <c r="M13" s="12"/>
    </row>
    <row r="14" ht="20" customHeight="1" spans="1:13">
      <c r="A14" s="6">
        <v>12</v>
      </c>
      <c r="B14" s="9" t="s">
        <v>44</v>
      </c>
      <c r="C14" s="8" t="s">
        <v>42</v>
      </c>
      <c r="D14" s="9" t="s">
        <v>45</v>
      </c>
      <c r="E14" s="10" t="s">
        <v>17</v>
      </c>
      <c r="F14" s="11">
        <v>10</v>
      </c>
      <c r="G14" s="12">
        <v>5</v>
      </c>
      <c r="H14" s="12">
        <f t="shared" si="0"/>
        <v>50</v>
      </c>
      <c r="I14" s="12">
        <v>10</v>
      </c>
      <c r="J14" s="12">
        <f t="shared" si="1"/>
        <v>50</v>
      </c>
      <c r="K14" s="21">
        <v>7</v>
      </c>
      <c r="L14" s="20">
        <f t="shared" si="2"/>
        <v>35</v>
      </c>
      <c r="M14" s="12"/>
    </row>
    <row r="15" ht="20" customHeight="1" spans="1:13">
      <c r="A15" s="6">
        <v>13</v>
      </c>
      <c r="B15" s="9" t="s">
        <v>46</v>
      </c>
      <c r="C15" s="8" t="s">
        <v>47</v>
      </c>
      <c r="D15" s="9" t="s">
        <v>48</v>
      </c>
      <c r="E15" s="10" t="s">
        <v>49</v>
      </c>
      <c r="F15" s="11">
        <v>696</v>
      </c>
      <c r="G15" s="12">
        <v>8</v>
      </c>
      <c r="H15" s="12">
        <f t="shared" si="0"/>
        <v>5568</v>
      </c>
      <c r="I15" s="12">
        <v>696</v>
      </c>
      <c r="J15" s="12">
        <f t="shared" si="1"/>
        <v>5568</v>
      </c>
      <c r="K15" s="21">
        <v>672</v>
      </c>
      <c r="L15" s="20">
        <f t="shared" si="2"/>
        <v>5376</v>
      </c>
      <c r="M15" s="12"/>
    </row>
    <row r="16" ht="20" customHeight="1" spans="1:13">
      <c r="A16" s="6">
        <v>14</v>
      </c>
      <c r="B16" s="9" t="s">
        <v>50</v>
      </c>
      <c r="C16" s="8" t="s">
        <v>47</v>
      </c>
      <c r="D16" s="9" t="s">
        <v>51</v>
      </c>
      <c r="E16" s="10" t="s">
        <v>52</v>
      </c>
      <c r="F16" s="11">
        <v>100</v>
      </c>
      <c r="G16" s="12">
        <v>200</v>
      </c>
      <c r="H16" s="12">
        <f t="shared" si="0"/>
        <v>20000</v>
      </c>
      <c r="I16" s="12">
        <v>96</v>
      </c>
      <c r="J16" s="12">
        <f t="shared" si="1"/>
        <v>19200</v>
      </c>
      <c r="K16" s="19">
        <v>75</v>
      </c>
      <c r="L16" s="20">
        <f t="shared" si="2"/>
        <v>15000</v>
      </c>
      <c r="M16" s="12"/>
    </row>
    <row r="17" ht="20" customHeight="1" spans="1:13">
      <c r="A17" s="6">
        <v>15</v>
      </c>
      <c r="B17" s="9" t="s">
        <v>53</v>
      </c>
      <c r="C17" s="8" t="s">
        <v>42</v>
      </c>
      <c r="D17" s="9" t="s">
        <v>54</v>
      </c>
      <c r="E17" s="10" t="s">
        <v>55</v>
      </c>
      <c r="F17" s="11">
        <v>20</v>
      </c>
      <c r="G17" s="12">
        <v>0</v>
      </c>
      <c r="H17" s="12">
        <f t="shared" si="0"/>
        <v>0</v>
      </c>
      <c r="I17" s="12"/>
      <c r="J17" s="12">
        <f t="shared" si="1"/>
        <v>0</v>
      </c>
      <c r="K17" s="23">
        <v>0</v>
      </c>
      <c r="L17" s="20">
        <f t="shared" si="2"/>
        <v>0</v>
      </c>
      <c r="M17" s="12"/>
    </row>
    <row r="18" ht="20" customHeight="1" spans="1:13">
      <c r="A18" s="6">
        <v>16</v>
      </c>
      <c r="B18" s="9" t="s">
        <v>53</v>
      </c>
      <c r="C18" s="8" t="s">
        <v>42</v>
      </c>
      <c r="D18" s="9" t="s">
        <v>56</v>
      </c>
      <c r="E18" s="10" t="s">
        <v>55</v>
      </c>
      <c r="F18" s="11">
        <v>80</v>
      </c>
      <c r="G18" s="12">
        <v>0</v>
      </c>
      <c r="H18" s="12">
        <f t="shared" si="0"/>
        <v>0</v>
      </c>
      <c r="I18" s="12"/>
      <c r="J18" s="12">
        <f t="shared" si="1"/>
        <v>0</v>
      </c>
      <c r="K18" s="23">
        <v>83</v>
      </c>
      <c r="L18" s="20">
        <f t="shared" si="2"/>
        <v>0</v>
      </c>
      <c r="M18" s="12"/>
    </row>
    <row r="19" ht="20" customHeight="1" spans="1:13">
      <c r="A19" s="6">
        <v>17</v>
      </c>
      <c r="B19" s="9" t="s">
        <v>53</v>
      </c>
      <c r="C19" s="8" t="s">
        <v>42</v>
      </c>
      <c r="D19" s="9" t="s">
        <v>57</v>
      </c>
      <c r="E19" s="10" t="s">
        <v>25</v>
      </c>
      <c r="F19" s="11">
        <v>20</v>
      </c>
      <c r="G19" s="12">
        <v>0</v>
      </c>
      <c r="H19" s="12">
        <f t="shared" si="0"/>
        <v>0</v>
      </c>
      <c r="I19" s="12"/>
      <c r="J19" s="12">
        <f t="shared" si="1"/>
        <v>0</v>
      </c>
      <c r="K19" s="23">
        <v>0</v>
      </c>
      <c r="L19" s="20">
        <f t="shared" si="2"/>
        <v>0</v>
      </c>
      <c r="M19" s="12"/>
    </row>
    <row r="20" ht="20" customHeight="1" spans="1:13">
      <c r="A20" s="6">
        <v>18</v>
      </c>
      <c r="B20" s="9" t="s">
        <v>53</v>
      </c>
      <c r="C20" s="8" t="s">
        <v>42</v>
      </c>
      <c r="D20" s="9" t="s">
        <v>58</v>
      </c>
      <c r="E20" s="10" t="s">
        <v>25</v>
      </c>
      <c r="F20" s="11">
        <v>20</v>
      </c>
      <c r="G20" s="12">
        <v>0</v>
      </c>
      <c r="H20" s="12">
        <f t="shared" si="0"/>
        <v>0</v>
      </c>
      <c r="I20" s="12"/>
      <c r="J20" s="12">
        <f t="shared" si="1"/>
        <v>0</v>
      </c>
      <c r="K20" s="23">
        <v>0</v>
      </c>
      <c r="L20" s="20">
        <f t="shared" si="2"/>
        <v>0</v>
      </c>
      <c r="M20" s="12"/>
    </row>
    <row r="21" ht="20" customHeight="1" spans="1:13">
      <c r="A21" s="6">
        <v>19</v>
      </c>
      <c r="B21" s="9" t="s">
        <v>53</v>
      </c>
      <c r="C21" s="8" t="s">
        <v>42</v>
      </c>
      <c r="D21" s="9" t="s">
        <v>59</v>
      </c>
      <c r="E21" s="10" t="s">
        <v>25</v>
      </c>
      <c r="F21" s="11">
        <v>20</v>
      </c>
      <c r="G21" s="12">
        <v>0</v>
      </c>
      <c r="H21" s="12">
        <f t="shared" si="0"/>
        <v>0</v>
      </c>
      <c r="I21" s="12"/>
      <c r="J21" s="12">
        <f t="shared" si="1"/>
        <v>0</v>
      </c>
      <c r="K21" s="21">
        <v>0</v>
      </c>
      <c r="L21" s="20">
        <f t="shared" si="2"/>
        <v>0</v>
      </c>
      <c r="M21" s="12"/>
    </row>
    <row r="22" ht="20" customHeight="1" spans="1:13">
      <c r="A22" s="6">
        <v>20</v>
      </c>
      <c r="B22" s="9" t="s">
        <v>60</v>
      </c>
      <c r="C22" s="8" t="s">
        <v>21</v>
      </c>
      <c r="D22" s="9" t="s">
        <v>61</v>
      </c>
      <c r="E22" s="10" t="s">
        <v>17</v>
      </c>
      <c r="F22" s="11">
        <v>3</v>
      </c>
      <c r="G22" s="12">
        <v>0</v>
      </c>
      <c r="H22" s="12">
        <f t="shared" si="0"/>
        <v>0</v>
      </c>
      <c r="I22" s="12"/>
      <c r="J22" s="12">
        <f t="shared" si="1"/>
        <v>0</v>
      </c>
      <c r="K22" s="21">
        <v>1</v>
      </c>
      <c r="L22" s="20">
        <f t="shared" si="2"/>
        <v>0</v>
      </c>
      <c r="M22" s="12"/>
    </row>
    <row r="23" ht="20" customHeight="1" spans="1:13">
      <c r="A23" s="6">
        <v>21</v>
      </c>
      <c r="B23" s="9" t="s">
        <v>60</v>
      </c>
      <c r="C23" s="8" t="s">
        <v>21</v>
      </c>
      <c r="D23" s="9" t="s">
        <v>62</v>
      </c>
      <c r="E23" s="10" t="s">
        <v>17</v>
      </c>
      <c r="F23" s="11">
        <v>3</v>
      </c>
      <c r="G23" s="12">
        <v>0</v>
      </c>
      <c r="H23" s="12">
        <f t="shared" si="0"/>
        <v>0</v>
      </c>
      <c r="I23" s="12"/>
      <c r="J23" s="12">
        <f t="shared" si="1"/>
        <v>0</v>
      </c>
      <c r="K23" s="21">
        <v>0</v>
      </c>
      <c r="L23" s="20">
        <f t="shared" si="2"/>
        <v>0</v>
      </c>
      <c r="M23" s="12"/>
    </row>
    <row r="24" ht="20" customHeight="1" spans="1:13">
      <c r="A24" s="6">
        <v>22</v>
      </c>
      <c r="B24" s="9" t="s">
        <v>63</v>
      </c>
      <c r="C24" s="8" t="s">
        <v>64</v>
      </c>
      <c r="D24" s="9" t="s">
        <v>65</v>
      </c>
      <c r="E24" s="10" t="s">
        <v>17</v>
      </c>
      <c r="F24" s="11">
        <v>21</v>
      </c>
      <c r="G24" s="12">
        <v>100</v>
      </c>
      <c r="H24" s="12">
        <f t="shared" si="0"/>
        <v>2100</v>
      </c>
      <c r="I24" s="12">
        <v>21</v>
      </c>
      <c r="J24" s="12">
        <f t="shared" si="1"/>
        <v>2100</v>
      </c>
      <c r="K24" s="21">
        <v>20</v>
      </c>
      <c r="L24" s="20">
        <f t="shared" si="2"/>
        <v>2000</v>
      </c>
      <c r="M24" s="12"/>
    </row>
    <row r="25" ht="20" customHeight="1" spans="1:13">
      <c r="A25" s="6">
        <v>23</v>
      </c>
      <c r="B25" s="9" t="s">
        <v>66</v>
      </c>
      <c r="C25" s="8" t="s">
        <v>64</v>
      </c>
      <c r="D25" s="9" t="s">
        <v>67</v>
      </c>
      <c r="E25" s="10" t="s">
        <v>17</v>
      </c>
      <c r="F25" s="11">
        <v>2</v>
      </c>
      <c r="G25" s="12">
        <v>100</v>
      </c>
      <c r="H25" s="12">
        <f t="shared" si="0"/>
        <v>200</v>
      </c>
      <c r="I25" s="12">
        <v>2</v>
      </c>
      <c r="J25" s="12">
        <f t="shared" si="1"/>
        <v>200</v>
      </c>
      <c r="K25" s="21">
        <v>2</v>
      </c>
      <c r="L25" s="20">
        <f t="shared" si="2"/>
        <v>200</v>
      </c>
      <c r="M25" s="12"/>
    </row>
    <row r="26" ht="20" customHeight="1" spans="1:13">
      <c r="A26" s="6">
        <v>24</v>
      </c>
      <c r="B26" s="9" t="s">
        <v>68</v>
      </c>
      <c r="C26" s="10" t="s">
        <v>21</v>
      </c>
      <c r="D26" s="9" t="s">
        <v>69</v>
      </c>
      <c r="E26" s="10" t="s">
        <v>29</v>
      </c>
      <c r="F26" s="11">
        <v>46</v>
      </c>
      <c r="G26" s="12">
        <v>40</v>
      </c>
      <c r="H26" s="12">
        <f t="shared" si="0"/>
        <v>1840</v>
      </c>
      <c r="I26" s="12">
        <v>46</v>
      </c>
      <c r="J26" s="12">
        <f t="shared" si="1"/>
        <v>1840</v>
      </c>
      <c r="K26" s="21">
        <v>44</v>
      </c>
      <c r="L26" s="20">
        <f t="shared" si="2"/>
        <v>1760</v>
      </c>
      <c r="M26" s="12"/>
    </row>
    <row r="27" ht="20" customHeight="1" spans="1:13">
      <c r="A27" s="6">
        <v>25</v>
      </c>
      <c r="B27" s="9" t="s">
        <v>70</v>
      </c>
      <c r="C27" s="10" t="s">
        <v>21</v>
      </c>
      <c r="D27" s="9" t="s">
        <v>71</v>
      </c>
      <c r="E27" s="10" t="s">
        <v>38</v>
      </c>
      <c r="F27" s="11">
        <v>5</v>
      </c>
      <c r="G27" s="12">
        <v>20</v>
      </c>
      <c r="H27" s="12">
        <f t="shared" si="0"/>
        <v>100</v>
      </c>
      <c r="I27" s="12"/>
      <c r="J27" s="12">
        <f t="shared" si="1"/>
        <v>0</v>
      </c>
      <c r="K27" s="21">
        <v>0</v>
      </c>
      <c r="L27" s="20">
        <f t="shared" si="2"/>
        <v>0</v>
      </c>
      <c r="M27" s="12"/>
    </row>
    <row r="28" ht="20" customHeight="1" spans="1:13">
      <c r="A28" s="6">
        <v>26</v>
      </c>
      <c r="B28" s="9" t="s">
        <v>72</v>
      </c>
      <c r="C28" s="8" t="s">
        <v>73</v>
      </c>
      <c r="D28" s="9" t="s">
        <v>74</v>
      </c>
      <c r="E28" s="10" t="s">
        <v>75</v>
      </c>
      <c r="F28" s="11">
        <v>220</v>
      </c>
      <c r="G28" s="12">
        <v>0</v>
      </c>
      <c r="H28" s="12">
        <f t="shared" si="0"/>
        <v>0</v>
      </c>
      <c r="I28" s="12"/>
      <c r="J28" s="12">
        <f t="shared" si="1"/>
        <v>0</v>
      </c>
      <c r="K28" s="21">
        <v>215</v>
      </c>
      <c r="L28" s="20">
        <f t="shared" si="2"/>
        <v>0</v>
      </c>
      <c r="M28" s="12"/>
    </row>
    <row r="29" ht="20" customHeight="1" spans="1:13">
      <c r="A29" s="6">
        <v>27</v>
      </c>
      <c r="B29" s="9" t="s">
        <v>76</v>
      </c>
      <c r="C29" s="8" t="s">
        <v>47</v>
      </c>
      <c r="D29" s="9" t="s">
        <v>77</v>
      </c>
      <c r="E29" s="10" t="s">
        <v>75</v>
      </c>
      <c r="F29" s="11">
        <v>220</v>
      </c>
      <c r="G29" s="12">
        <v>80</v>
      </c>
      <c r="H29" s="12">
        <f t="shared" si="0"/>
        <v>17600</v>
      </c>
      <c r="I29" s="12">
        <v>180</v>
      </c>
      <c r="J29" s="12">
        <f t="shared" si="1"/>
        <v>14400</v>
      </c>
      <c r="K29" s="21">
        <f>185-75</f>
        <v>110</v>
      </c>
      <c r="L29" s="20">
        <f t="shared" si="2"/>
        <v>8800</v>
      </c>
      <c r="M29" s="12"/>
    </row>
    <row r="30" ht="20" customHeight="1" spans="1:13">
      <c r="A30" s="6"/>
      <c r="B30" s="9" t="s">
        <v>76</v>
      </c>
      <c r="C30" s="8" t="s">
        <v>47</v>
      </c>
      <c r="D30" s="9" t="s">
        <v>78</v>
      </c>
      <c r="E30" s="10" t="s">
        <v>75</v>
      </c>
      <c r="F30" s="11">
        <v>30</v>
      </c>
      <c r="G30" s="12">
        <v>108</v>
      </c>
      <c r="H30" s="12">
        <f t="shared" si="0"/>
        <v>3240</v>
      </c>
      <c r="I30" s="12">
        <v>30</v>
      </c>
      <c r="J30" s="12">
        <f t="shared" si="1"/>
        <v>3240</v>
      </c>
      <c r="K30" s="20">
        <v>30</v>
      </c>
      <c r="L30" s="20">
        <f t="shared" si="2"/>
        <v>3240</v>
      </c>
      <c r="M30" s="12"/>
    </row>
    <row r="31" ht="20" customHeight="1" spans="1:13">
      <c r="A31" s="6">
        <v>28</v>
      </c>
      <c r="B31" s="9" t="s">
        <v>79</v>
      </c>
      <c r="C31" s="8" t="s">
        <v>80</v>
      </c>
      <c r="D31" s="9" t="s">
        <v>81</v>
      </c>
      <c r="E31" s="10" t="s">
        <v>38</v>
      </c>
      <c r="F31" s="11">
        <v>1200</v>
      </c>
      <c r="G31" s="12">
        <v>2</v>
      </c>
      <c r="H31" s="12"/>
      <c r="I31" s="12">
        <v>1000</v>
      </c>
      <c r="J31" s="12">
        <f t="shared" si="1"/>
        <v>2000</v>
      </c>
      <c r="K31" s="24">
        <v>480.5</v>
      </c>
      <c r="L31" s="20">
        <f t="shared" si="2"/>
        <v>961</v>
      </c>
      <c r="M31" s="12"/>
    </row>
    <row r="32" ht="20" customHeight="1" spans="1:13">
      <c r="A32" s="6">
        <v>29</v>
      </c>
      <c r="B32" s="9" t="s">
        <v>82</v>
      </c>
      <c r="C32" s="8" t="s">
        <v>80</v>
      </c>
      <c r="D32" s="9" t="s">
        <v>83</v>
      </c>
      <c r="E32" s="10" t="s">
        <v>38</v>
      </c>
      <c r="F32" s="11">
        <v>700</v>
      </c>
      <c r="G32" s="12">
        <v>3</v>
      </c>
      <c r="H32" s="12">
        <f t="shared" ref="H32:H41" si="3">F32*G32</f>
        <v>2100</v>
      </c>
      <c r="I32" s="12">
        <v>700</v>
      </c>
      <c r="J32" s="12">
        <f t="shared" si="1"/>
        <v>2100</v>
      </c>
      <c r="K32" s="24">
        <v>316.4</v>
      </c>
      <c r="L32" s="20">
        <f t="shared" si="2"/>
        <v>949.2</v>
      </c>
      <c r="M32" s="12"/>
    </row>
    <row r="33" ht="20" customHeight="1" spans="1:13">
      <c r="A33" s="6">
        <v>30</v>
      </c>
      <c r="B33" s="9" t="s">
        <v>84</v>
      </c>
      <c r="C33" s="8" t="s">
        <v>80</v>
      </c>
      <c r="D33" s="9" t="s">
        <v>85</v>
      </c>
      <c r="E33" s="10" t="s">
        <v>38</v>
      </c>
      <c r="F33" s="11">
        <v>300</v>
      </c>
      <c r="G33" s="12">
        <v>20</v>
      </c>
      <c r="H33" s="12">
        <f t="shared" si="3"/>
        <v>6000</v>
      </c>
      <c r="I33" s="12">
        <v>300</v>
      </c>
      <c r="J33" s="12">
        <f t="shared" si="1"/>
        <v>6000</v>
      </c>
      <c r="K33" s="24">
        <v>114.4</v>
      </c>
      <c r="L33" s="20">
        <f t="shared" si="2"/>
        <v>2288</v>
      </c>
      <c r="M33" s="12"/>
    </row>
    <row r="34" ht="20" customHeight="1" spans="1:13">
      <c r="A34" s="6">
        <v>31</v>
      </c>
      <c r="B34" s="9" t="s">
        <v>86</v>
      </c>
      <c r="C34" s="8"/>
      <c r="D34" s="9" t="s">
        <v>87</v>
      </c>
      <c r="E34" s="10" t="s">
        <v>88</v>
      </c>
      <c r="F34" s="11">
        <v>1</v>
      </c>
      <c r="G34" s="13">
        <v>0</v>
      </c>
      <c r="H34" s="12">
        <f t="shared" si="3"/>
        <v>0</v>
      </c>
      <c r="I34" s="12"/>
      <c r="J34" s="12">
        <f t="shared" si="1"/>
        <v>0</v>
      </c>
      <c r="K34" s="21">
        <v>1</v>
      </c>
      <c r="L34" s="20">
        <f t="shared" si="2"/>
        <v>0</v>
      </c>
      <c r="M34" s="12"/>
    </row>
    <row r="35" ht="20" customHeight="1" spans="1:13">
      <c r="A35" s="6">
        <v>32</v>
      </c>
      <c r="B35" s="9" t="s">
        <v>89</v>
      </c>
      <c r="C35" s="10" t="s">
        <v>21</v>
      </c>
      <c r="D35" s="9" t="s">
        <v>90</v>
      </c>
      <c r="E35" s="10" t="s">
        <v>29</v>
      </c>
      <c r="F35" s="11">
        <v>46</v>
      </c>
      <c r="G35" s="12">
        <v>0</v>
      </c>
      <c r="H35" s="12">
        <f t="shared" si="3"/>
        <v>0</v>
      </c>
      <c r="I35" s="12"/>
      <c r="J35" s="12">
        <f t="shared" si="1"/>
        <v>0</v>
      </c>
      <c r="K35" s="21">
        <v>44</v>
      </c>
      <c r="L35" s="20">
        <f t="shared" si="2"/>
        <v>0</v>
      </c>
      <c r="M35" s="12"/>
    </row>
    <row r="36" ht="20" customHeight="1" spans="1:13">
      <c r="A36" s="6">
        <v>33</v>
      </c>
      <c r="B36" s="9" t="s">
        <v>91</v>
      </c>
      <c r="C36" s="8" t="s">
        <v>92</v>
      </c>
      <c r="D36" s="9" t="s">
        <v>93</v>
      </c>
      <c r="E36" s="10" t="s">
        <v>38</v>
      </c>
      <c r="F36" s="11">
        <v>7000</v>
      </c>
      <c r="G36" s="12">
        <v>2</v>
      </c>
      <c r="H36" s="12">
        <f t="shared" si="3"/>
        <v>14000</v>
      </c>
      <c r="I36" s="12">
        <v>7000</v>
      </c>
      <c r="J36" s="12">
        <f t="shared" si="1"/>
        <v>14000</v>
      </c>
      <c r="K36" s="24">
        <v>6628</v>
      </c>
      <c r="L36" s="20">
        <f t="shared" si="2"/>
        <v>13256</v>
      </c>
      <c r="M36" s="12"/>
    </row>
    <row r="37" ht="20" customHeight="1" spans="1:13">
      <c r="A37" s="6">
        <v>34</v>
      </c>
      <c r="B37" s="9" t="s">
        <v>94</v>
      </c>
      <c r="C37" s="8" t="s">
        <v>73</v>
      </c>
      <c r="D37" s="9" t="s">
        <v>95</v>
      </c>
      <c r="E37" s="10" t="s">
        <v>29</v>
      </c>
      <c r="F37" s="11">
        <v>1</v>
      </c>
      <c r="G37" s="12">
        <v>300</v>
      </c>
      <c r="H37" s="12">
        <f t="shared" si="3"/>
        <v>300</v>
      </c>
      <c r="I37" s="12">
        <v>1</v>
      </c>
      <c r="J37" s="12">
        <f t="shared" si="1"/>
        <v>300</v>
      </c>
      <c r="K37" s="21">
        <v>1</v>
      </c>
      <c r="L37" s="20">
        <f t="shared" si="2"/>
        <v>300</v>
      </c>
      <c r="M37" s="12"/>
    </row>
    <row r="38" ht="24" spans="1:13">
      <c r="A38" s="6">
        <v>35</v>
      </c>
      <c r="B38" s="9" t="s">
        <v>96</v>
      </c>
      <c r="C38" s="8" t="s">
        <v>97</v>
      </c>
      <c r="D38" s="9" t="s">
        <v>98</v>
      </c>
      <c r="E38" s="10" t="s">
        <v>38</v>
      </c>
      <c r="F38" s="11">
        <v>10</v>
      </c>
      <c r="G38" s="12">
        <v>0</v>
      </c>
      <c r="H38" s="12">
        <f t="shared" si="3"/>
        <v>0</v>
      </c>
      <c r="I38" s="12"/>
      <c r="J38" s="12">
        <f t="shared" si="1"/>
        <v>0</v>
      </c>
      <c r="K38" s="21">
        <v>0</v>
      </c>
      <c r="L38" s="20">
        <f t="shared" si="2"/>
        <v>0</v>
      </c>
      <c r="M38" s="12"/>
    </row>
    <row r="39" ht="20" customHeight="1" spans="1:13">
      <c r="A39" s="6">
        <v>36</v>
      </c>
      <c r="B39" s="9" t="s">
        <v>99</v>
      </c>
      <c r="C39" s="8" t="s">
        <v>100</v>
      </c>
      <c r="D39" s="9" t="s">
        <v>101</v>
      </c>
      <c r="E39" s="10" t="s">
        <v>29</v>
      </c>
      <c r="F39" s="11">
        <v>1</v>
      </c>
      <c r="G39" s="12">
        <v>800</v>
      </c>
      <c r="H39" s="12">
        <f t="shared" si="3"/>
        <v>800</v>
      </c>
      <c r="I39" s="12">
        <v>1</v>
      </c>
      <c r="J39" s="12">
        <f t="shared" si="1"/>
        <v>800</v>
      </c>
      <c r="K39" s="21">
        <v>1</v>
      </c>
      <c r="L39" s="20">
        <f t="shared" si="2"/>
        <v>800</v>
      </c>
      <c r="M39" s="12"/>
    </row>
    <row r="40" ht="20" customHeight="1" spans="1:13">
      <c r="A40" s="6">
        <v>37</v>
      </c>
      <c r="B40" s="9" t="s">
        <v>102</v>
      </c>
      <c r="C40" s="8"/>
      <c r="D40" s="9"/>
      <c r="E40" s="10" t="s">
        <v>52</v>
      </c>
      <c r="F40" s="11">
        <v>22</v>
      </c>
      <c r="G40" s="12">
        <v>40</v>
      </c>
      <c r="H40" s="12">
        <f t="shared" si="3"/>
        <v>880</v>
      </c>
      <c r="I40" s="12">
        <v>22</v>
      </c>
      <c r="J40" s="12">
        <f t="shared" si="1"/>
        <v>880</v>
      </c>
      <c r="K40" s="21">
        <v>0</v>
      </c>
      <c r="L40" s="20">
        <f t="shared" si="2"/>
        <v>0</v>
      </c>
      <c r="M40" s="12"/>
    </row>
    <row r="41" ht="20" customHeight="1" spans="1:13">
      <c r="A41" s="6">
        <v>38</v>
      </c>
      <c r="B41" s="9" t="s">
        <v>103</v>
      </c>
      <c r="C41" s="8"/>
      <c r="D41" s="9" t="s">
        <v>104</v>
      </c>
      <c r="E41" s="10" t="s">
        <v>29</v>
      </c>
      <c r="F41" s="11">
        <v>1</v>
      </c>
      <c r="G41" s="12">
        <v>2500</v>
      </c>
      <c r="H41" s="12">
        <f t="shared" si="3"/>
        <v>2500</v>
      </c>
      <c r="I41" s="12"/>
      <c r="J41" s="12">
        <v>2500</v>
      </c>
      <c r="K41" s="20">
        <v>1</v>
      </c>
      <c r="L41" s="25">
        <v>2500</v>
      </c>
      <c r="M41" s="12"/>
    </row>
    <row r="42" ht="27" customHeight="1" spans="8:13">
      <c r="H42" s="14">
        <f>SUM(H3:H41)</f>
        <v>100983</v>
      </c>
      <c r="J42" s="14">
        <f>SUM(J3:J41)</f>
        <v>97493</v>
      </c>
      <c r="L42" s="26">
        <f>SUM(L3:L40)</f>
        <v>72873.2</v>
      </c>
      <c r="M42" s="27" t="s">
        <v>105</v>
      </c>
    </row>
    <row r="43" ht="14.25" spans="3:9">
      <c r="C43" s="15"/>
      <c r="D43" s="15"/>
      <c r="E43" s="15"/>
      <c r="F43" s="15"/>
      <c r="G43" s="15"/>
      <c r="H43" s="15"/>
      <c r="I43" s="15"/>
    </row>
    <row r="45" ht="18" customHeight="1" spans="11:13">
      <c r="K45" s="28" t="s">
        <v>106</v>
      </c>
      <c r="L45" s="29">
        <f>L42*0.03</f>
        <v>2186.196</v>
      </c>
      <c r="M45" s="30" t="s">
        <v>107</v>
      </c>
    </row>
    <row r="46" ht="18" customHeight="1" spans="11:12">
      <c r="K46" s="28" t="s">
        <v>108</v>
      </c>
      <c r="L46" s="29">
        <v>2500</v>
      </c>
    </row>
    <row r="47" ht="18" customHeight="1" spans="11:12">
      <c r="K47" s="28" t="s">
        <v>109</v>
      </c>
      <c r="L47" s="29">
        <f>L42-L45+L46</f>
        <v>73187.004</v>
      </c>
    </row>
    <row r="48" ht="18" customHeight="1" spans="11:12">
      <c r="K48" s="31" t="s">
        <v>110</v>
      </c>
      <c r="L48" s="29">
        <f>L47*0.95</f>
        <v>69527.6538</v>
      </c>
    </row>
    <row r="49" ht="18" customHeight="1" spans="11:12">
      <c r="K49" s="28" t="s">
        <v>111</v>
      </c>
      <c r="L49" s="29">
        <f>10000+33114.4</f>
        <v>43114.4</v>
      </c>
    </row>
    <row r="50" ht="18" customHeight="1" spans="11:12">
      <c r="K50" s="28" t="s">
        <v>112</v>
      </c>
      <c r="L50" s="29">
        <f>L48-L49</f>
        <v>26413.2538</v>
      </c>
    </row>
    <row r="51" ht="18" customHeight="1" spans="11:12">
      <c r="K51" s="28" t="s">
        <v>113</v>
      </c>
      <c r="L51" s="29">
        <f>L47*0.05</f>
        <v>3659.3502</v>
      </c>
    </row>
  </sheetData>
  <autoFilter xmlns:etc="http://www.wps.cn/officeDocument/2017/etCustomData" ref="A2:L43" etc:filterBottomFollowUsedRange="0">
    <extLst/>
  </autoFilter>
  <mergeCells count="2">
    <mergeCell ref="A1:L1"/>
    <mergeCell ref="C43:I4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2022-05-12T02:13:00Z</dcterms:created>
  <dcterms:modified xsi:type="dcterms:W3CDTF">2024-11-12T01:05:03Z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1B0EDB6992FE4F09A846C52B8E4990EB_13</vt:lpwstr>
  </property>
  <property fmtid="{D5CDD505-2E9C-101B-9397-08002B2CF9AE}" pid="3" name="KSOProductBuildVer">
    <vt:lpwstr>2052-12.1.0.18608</vt:lpwstr>
  </property>
</Properties>
</file>