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<sst xmlns="http://schemas.openxmlformats.org/spreadsheetml/2006/main" count="99" uniqueCount="72">
  <si>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t>深圳市源昇泰门业有限公司</t>
  </si>
  <si>
    <t>产品订购合同</t>
  </si>
  <si>
    <t>订购方：坪山金宇泰</t>
  </si>
  <si>
    <t>日期：2024-9-13</t>
  </si>
  <si>
    <t>生产商：深圳市源昇泰门业有限公司</t>
  </si>
  <si>
    <t>安装地址：</t>
  </si>
  <si>
    <t>1.报价及产品描述</t>
  </si>
  <si>
    <t>序号</t>
  </si>
  <si>
    <t>安装位置</t>
  </si>
  <si>
    <t>产品名称</t>
  </si>
  <si>
    <t>颜色</t>
  </si>
  <si>
    <t>玻璃</t>
  </si>
  <si>
    <t>规格（mm）</t>
  </si>
  <si>
    <t>墙厚</t>
  </si>
  <si>
    <t>锁位</t>
  </si>
  <si>
    <t>吊脚(MM)</t>
  </si>
  <si>
    <t>数量(樘)</t>
  </si>
  <si>
    <t>平方
(m²)</t>
  </si>
  <si>
    <t>单价
(元)</t>
  </si>
  <si>
    <t>金额</t>
  </si>
  <si>
    <t>备注</t>
  </si>
  <si>
    <t>高</t>
  </si>
  <si>
    <t>宽</t>
  </si>
  <si>
    <t>左侧固定</t>
  </si>
  <si>
    <t>砂灰</t>
  </si>
  <si>
    <t>6MM福特蓝镀膜钢化</t>
  </si>
  <si>
    <t>右侧固定</t>
  </si>
  <si>
    <t>固定内套上悬窗</t>
  </si>
  <si>
    <t>3个开扇</t>
  </si>
  <si>
    <t>9个开扇</t>
  </si>
  <si>
    <t xml:space="preserve">  </t>
  </si>
  <si>
    <t>材料成本</t>
  </si>
  <si>
    <t>100*100方通 2830=2</t>
  </si>
  <si>
    <t>铝材</t>
  </si>
  <si>
    <t>开扇</t>
  </si>
  <si>
    <t>玻璃胶+辅材</t>
  </si>
  <si>
    <t>方通幕墙安装+制做</t>
  </si>
  <si>
    <t>办公室</t>
  </si>
  <si>
    <t>推拉窗</t>
  </si>
  <si>
    <t>5MM钢化单玻白玻</t>
  </si>
  <si>
    <t>正面</t>
  </si>
  <si>
    <t>背面</t>
  </si>
  <si>
    <t>VIP</t>
  </si>
  <si>
    <t>佛山办公室隔断</t>
  </si>
  <si>
    <t>5MM信义白玻钢化双玻+百叶</t>
  </si>
  <si>
    <t>12厘板</t>
  </si>
  <si>
    <t>百叶门扇</t>
  </si>
  <si>
    <t>隔断安装费</t>
  </si>
  <si>
    <t>日鑫门业</t>
  </si>
  <si>
    <t>日鑫定制实内门</t>
  </si>
  <si>
    <t>日鑫室内门安装费</t>
  </si>
  <si>
    <t>日鑫大门</t>
  </si>
  <si>
    <t>合计(大写):</t>
  </si>
  <si>
    <t>含税108396.14元</t>
  </si>
  <si>
    <t>汇款账户：000164790604 深圳农村商业银行东门支行</t>
  </si>
  <si>
    <t>注意事项：</t>
  </si>
  <si>
    <t xml:space="preserve">  1、以上均为成品尺寸，报价含安装。</t>
  </si>
  <si>
    <t xml:space="preserve">  2、门窗具体尺寸及开启方式以及五金搭配等见供应方面及三维示意图</t>
  </si>
  <si>
    <t xml:space="preserve">  3、付款方式：由于此订单为定制产品，订单确认时需支付80%定金，尾款须在出货前付清，成品须在制作完成后一个月内出货，如因特殊情况未能出货须提前支付货款。</t>
  </si>
  <si>
    <t xml:space="preserve"> 4、玻璃≥3平方玻璃需用6MM。超大尺寸需增加其厚度，额外费用以玻璃厚度另计差价。</t>
  </si>
  <si>
    <t xml:space="preserve"> 5、超大玻璃（玻璃≥4平方）需打木架和单独运输，木架及运输费用由经销商支付。如需请吊机经销商需自行安排。</t>
  </si>
  <si>
    <t xml:space="preserve"> 6、包装方式：U型珍珠棉</t>
  </si>
  <si>
    <t>7、交货期：订货方付定金后30天出货，特殊情况另行通知。</t>
  </si>
  <si>
    <r>
      <rPr>
        <b/>
        <sz val="20"/>
        <rFont val="华文细黑"/>
        <charset val="134"/>
      </rPr>
      <t>8、以上价格为出厂价不含税</t>
    </r>
    <r>
      <rPr>
        <b/>
        <sz val="12"/>
        <rFont val="华文细黑"/>
        <charset val="134"/>
      </rPr>
      <t xml:space="preserve">，如需开据增值税票，需另外支付相应的税费。深圳市内免费送货。
</t>
    </r>
  </si>
  <si>
    <t>9、乙方货款通过银行直接汇至甲方指定账户，并将汇款凭证底联发于甲方，以便及时查收并安排发货，否则甲方不予发货。不得将货款直接以现金方式交给甲方业务员。特殊情况需以现金支付的，需及时通知甲方，待甲方出具代为收款委托书后，乙方可以现金支付，如未按此方法执行，一切后果由乙方自行承担。</t>
  </si>
  <si>
    <t>10、甲乙双方任何一方如因不可抗力原因，不履行本合同时，应及时向对方通知不能履行的原因或须延期履行合同的理由。在取得有关机构证明后，本合同可以不履行或延期履行，并全部或者部分免予承担违约责任。</t>
  </si>
  <si>
    <t>11、本合同在执行期间，如有未尽事宜，得由甲乙双方协商，另订附附则于本合同之内，所有附则在法律上均于本合同有同等效力。</t>
  </si>
  <si>
    <t>12、本合同一式贰份，由甲乙双方各执一份，传真和微信确认视同正本！</t>
  </si>
  <si>
    <t xml:space="preserve">  供应方：深圳市源昇泰门业有限公司（盖章）</t>
  </si>
  <si>
    <t xml:space="preserve">  订购方：</t>
  </si>
  <si>
    <t xml:space="preserve">  代表:</t>
  </si>
  <si>
    <t xml:space="preserve">  深圳市源昇泰门业有限公司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</si>
</sst>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  <numFmt numFmtId="178" formatCode="#,##0.00_ "/>
  </numFmts>
  <fonts count="28">
    <font>
      <sz val="11"/>
      <color theme="1"/>
      <name val="宋体"/>
      <charset val="134"/>
      <scheme val="minor"/>
    </font>
    <font>
      <b/>
      <sz val="28"/>
      <name val="华文细黑"/>
      <charset val="134"/>
    </font>
    <font>
      <b/>
      <sz val="22"/>
      <name val="华文细黑"/>
      <charset val="134"/>
    </font>
    <font>
      <b/>
      <sz val="12"/>
      <name val="华文细黑"/>
      <charset val="134"/>
    </font>
    <font>
      <sz val="14"/>
      <name val="华文细黑"/>
      <charset val="134"/>
    </font>
    <font>
      <sz val="12"/>
      <name val="华文细黑"/>
      <charset val="134"/>
    </font>
    <font>
      <b/>
      <sz val="16"/>
      <name val="华文细黑"/>
      <charset val="134"/>
    </font>
    <font>
      <b/>
      <sz val="10"/>
      <name val="华文细黑"/>
      <charset val="134"/>
    </font>
    <font>
      <b/>
      <sz val="20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2" fillId="2" borderId="2" xfId="0" applyNumberFormat="1" applyFont="1" applyFill="1" applyBorder="1" applyAlignment="1" applyProtection="1">
      <alignment horizontal="center" vertical="center" wrapText="1" shrinkToFit="1"/>
    </xf>
    <xf numFmtId="0" fontId="2" fillId="2" borderId="3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left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 applyProtection="1">
      <alignment horizontal="left" vertical="center" wrapText="1" shrinkToFit="1"/>
    </xf>
    <xf numFmtId="0" fontId="6" fillId="2" borderId="2" xfId="0" applyNumberFormat="1" applyFont="1" applyFill="1" applyBorder="1" applyAlignment="1" applyProtection="1">
      <alignment horizontal="left" vertical="center" wrapText="1" shrinkToFit="1"/>
    </xf>
    <xf numFmtId="0" fontId="6" fillId="2" borderId="3" xfId="0" applyNumberFormat="1" applyFont="1" applyFill="1" applyBorder="1" applyAlignment="1" applyProtection="1">
      <alignment horizontal="left" vertical="center" wrapText="1" shrinkToFit="1"/>
    </xf>
    <xf numFmtId="0" fontId="7" fillId="2" borderId="1" xfId="0" applyNumberFormat="1" applyFont="1" applyFill="1" applyBorder="1" applyAlignment="1" applyProtection="1">
      <alignment horizontal="left" vertical="center" wrapText="1" shrinkToFit="1"/>
    </xf>
    <xf numFmtId="0" fontId="3" fillId="2" borderId="1" xfId="0" applyNumberFormat="1" applyFont="1" applyFill="1" applyBorder="1" applyAlignment="1" applyProtection="1">
      <alignment vertical="center" wrapText="1" shrinkToFit="1"/>
    </xf>
    <xf numFmtId="0" fontId="8" fillId="2" borderId="1" xfId="0" applyNumberFormat="1" applyFont="1" applyFill="1" applyBorder="1" applyAlignment="1" applyProtection="1">
      <alignment vertical="center" wrapText="1" shrinkToFit="1"/>
    </xf>
    <xf numFmtId="0" fontId="3" fillId="2" borderId="1" xfId="0" applyNumberFormat="1" applyFont="1" applyFill="1" applyBorder="1" applyAlignment="1" applyProtection="1">
      <alignment horizontal="right" vertical="center" wrapText="1" shrinkToFit="1"/>
    </xf>
    <xf numFmtId="0" fontId="2" fillId="2" borderId="4" xfId="0" applyNumberFormat="1" applyFont="1" applyFill="1" applyBorder="1" applyAlignment="1" applyProtection="1">
      <alignment horizontal="center" vertical="center" wrapText="1" shrinkToFit="1"/>
    </xf>
    <xf numFmtId="14" fontId="3" fillId="2" borderId="1" xfId="0" applyNumberFormat="1" applyFont="1" applyFill="1" applyBorder="1" applyAlignment="1" applyProtection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left" vertical="center"/>
    </xf>
    <xf numFmtId="178" fontId="5" fillId="3" borderId="1" xfId="0" applyNumberFormat="1" applyFont="1" applyFill="1" applyBorder="1" applyAlignment="1">
      <alignment horizontal="left" vertical="center"/>
    </xf>
    <xf numFmtId="177" fontId="5" fillId="4" borderId="1" xfId="0" applyNumberFormat="1" applyFont="1" applyFill="1" applyBorder="1" applyAlignment="1">
      <alignment horizontal="left" vertical="center"/>
    </xf>
    <xf numFmtId="178" fontId="5" fillId="4" borderId="1" xfId="0" applyNumberFormat="1" applyFont="1" applyFill="1" applyBorder="1" applyAlignment="1">
      <alignment horizontal="left" vertical="center"/>
    </xf>
    <xf numFmtId="177" fontId="5" fillId="5" borderId="1" xfId="0" applyNumberFormat="1" applyFont="1" applyFill="1" applyBorder="1" applyAlignment="1">
      <alignment horizontal="left" vertical="center"/>
    </xf>
    <xf numFmtId="178" fontId="5" fillId="5" borderId="1" xfId="0" applyNumberFormat="1" applyFont="1" applyFill="1" applyBorder="1" applyAlignment="1">
      <alignment horizontal="left" vertical="center"/>
    </xf>
    <xf numFmtId="177" fontId="5" fillId="6" borderId="1" xfId="0" applyNumberFormat="1" applyFont="1" applyFill="1" applyBorder="1" applyAlignment="1">
      <alignment horizontal="left" vertical="center"/>
    </xf>
    <xf numFmtId="178" fontId="5" fillId="6" borderId="1" xfId="0" applyNumberFormat="1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horizontal="left" vertical="center"/>
    </xf>
    <xf numFmtId="5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4" xfId="0" applyNumberFormat="1" applyFont="1" applyFill="1" applyBorder="1" applyAlignment="1" applyProtection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226060</xdr:colOff>
      <xdr:row>0</xdr:row>
      <xdr:rowOff>106045</xdr:rowOff>
    </xdr:from>
    <xdr:to>
      <xdr:col>24</xdr:col>
      <xdr:colOff>0</xdr:colOff>
      <xdr:row>46</xdr:row>
      <xdr:rowOff>90170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274550" y="106045"/>
          <a:ext cx="6016625" cy="11661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topLeftCell="A24" workbookViewId="0">
      <selection activeCell="C26" sqref="C26"/>
    </sheetView>
  </sheetViews>
  <sheetFormatPr defaultColWidth="9" defaultRowHeight="14"/>
  <cols>
    <col min="1" max="1" width="4.25454545454545" style="3" customWidth="1"/>
    <col min="2" max="2" width="11" style="3" customWidth="1"/>
    <col min="3" max="3" width="18.3727272727273" style="3" customWidth="1"/>
    <col min="4" max="4" width="6.25454545454545" style="3" customWidth="1"/>
    <col min="5" max="5" width="25.7545454545455" style="3" customWidth="1"/>
    <col min="6" max="6" width="7.87272727272727" style="3" customWidth="1"/>
    <col min="7" max="11" width="9" style="3"/>
    <col min="12" max="12" width="10.7272727272727" style="3" customWidth="1"/>
    <col min="13" max="13" width="9" style="3"/>
    <col min="14" max="14" width="11.1272727272727" style="3" customWidth="1"/>
    <col min="15" max="15" width="23.1272727272727" style="3" customWidth="1"/>
    <col min="16" max="16" width="17.3727272727273" style="3" customWidth="1"/>
    <col min="17" max="16384" width="9" style="3"/>
  </cols>
  <sheetData>
    <row r="1" s="1" customFormat="1" ht="4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2"/>
    </row>
    <row r="2" s="1" customFormat="1" ht="27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2"/>
      <c r="P2" s="2"/>
      <c r="Q2" s="2"/>
    </row>
    <row r="3" s="1" customFormat="1" ht="18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23" t="s">
        <v>3</v>
      </c>
      <c r="M3" s="7"/>
      <c r="N3" s="7"/>
      <c r="O3" s="7"/>
      <c r="P3" s="2"/>
      <c r="Q3" s="2"/>
    </row>
    <row r="4" s="1" customFormat="1" ht="18" customHeight="1" spans="1:17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5</v>
      </c>
      <c r="M4" s="7"/>
      <c r="N4" s="7"/>
      <c r="O4" s="7"/>
      <c r="P4" s="2"/>
      <c r="Q4" s="2"/>
    </row>
    <row r="5" s="1" customFormat="1" ht="18" customHeight="1" spans="1:17">
      <c r="A5" s="7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</row>
    <row r="6" s="1" customFormat="1" ht="18" customHeight="1" spans="1:17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9" t="s">
        <v>13</v>
      </c>
      <c r="I6" s="24" t="s">
        <v>14</v>
      </c>
      <c r="J6" s="9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2"/>
      <c r="Q6" s="2"/>
    </row>
    <row r="7" s="1" customFormat="1" ht="27" customHeight="1" spans="1:17">
      <c r="A7" s="8"/>
      <c r="B7" s="8"/>
      <c r="C7" s="8"/>
      <c r="D7" s="8"/>
      <c r="E7" s="8"/>
      <c r="F7" s="8" t="s">
        <v>21</v>
      </c>
      <c r="G7" s="8" t="s">
        <v>22</v>
      </c>
      <c r="H7" s="9"/>
      <c r="I7" s="25"/>
      <c r="J7" s="9"/>
      <c r="K7" s="8"/>
      <c r="L7" s="8"/>
      <c r="M7" s="8"/>
      <c r="N7" s="8"/>
      <c r="O7" s="8"/>
      <c r="P7" s="2"/>
      <c r="Q7" s="2"/>
    </row>
    <row r="8" s="2" customFormat="1" ht="18" customHeight="1" spans="1:15">
      <c r="A8" s="10">
        <v>1</v>
      </c>
      <c r="B8" s="10"/>
      <c r="C8" s="10" t="s">
        <v>23</v>
      </c>
      <c r="D8" s="10" t="s">
        <v>24</v>
      </c>
      <c r="E8" s="10" t="s">
        <v>25</v>
      </c>
      <c r="F8" s="10">
        <v>2830</v>
      </c>
      <c r="G8" s="10">
        <v>1310</v>
      </c>
      <c r="H8" s="10"/>
      <c r="I8" s="10"/>
      <c r="J8" s="10"/>
      <c r="K8" s="10">
        <v>1</v>
      </c>
      <c r="L8" s="26">
        <f t="shared" ref="L8:L12" si="0">F8*G8*K8/1000000</f>
        <v>3.7073</v>
      </c>
      <c r="M8" s="10"/>
      <c r="N8" s="27">
        <f t="shared" ref="N8:N12" si="1">L8*M8</f>
        <v>0</v>
      </c>
      <c r="O8" s="12"/>
    </row>
    <row r="9" s="2" customFormat="1" ht="18" customHeight="1" spans="1:15">
      <c r="A9" s="10">
        <v>2</v>
      </c>
      <c r="B9" s="10"/>
      <c r="C9" s="10" t="s">
        <v>26</v>
      </c>
      <c r="D9" s="10" t="s">
        <v>24</v>
      </c>
      <c r="E9" s="10" t="s">
        <v>25</v>
      </c>
      <c r="F9" s="10">
        <v>2830</v>
      </c>
      <c r="G9" s="10">
        <v>1280</v>
      </c>
      <c r="H9" s="10"/>
      <c r="I9" s="10"/>
      <c r="J9" s="10"/>
      <c r="K9" s="10">
        <v>1</v>
      </c>
      <c r="L9" s="26">
        <f t="shared" si="0"/>
        <v>3.6224</v>
      </c>
      <c r="M9" s="10"/>
      <c r="N9" s="27">
        <f t="shared" si="1"/>
        <v>0</v>
      </c>
      <c r="O9" s="12"/>
    </row>
    <row r="10" s="2" customFormat="1" ht="18" customHeight="1" spans="1:15">
      <c r="A10" s="10">
        <v>3</v>
      </c>
      <c r="B10" s="10"/>
      <c r="C10" s="10" t="s">
        <v>27</v>
      </c>
      <c r="D10" s="10" t="s">
        <v>24</v>
      </c>
      <c r="E10" s="10" t="s">
        <v>25</v>
      </c>
      <c r="F10" s="10">
        <v>2830</v>
      </c>
      <c r="G10" s="10">
        <v>12490</v>
      </c>
      <c r="H10" s="10"/>
      <c r="I10" s="10"/>
      <c r="J10" s="10"/>
      <c r="K10" s="10">
        <v>1</v>
      </c>
      <c r="L10" s="26">
        <f t="shared" si="0"/>
        <v>35.3467</v>
      </c>
      <c r="M10" s="10"/>
      <c r="N10" s="27">
        <f t="shared" si="1"/>
        <v>0</v>
      </c>
      <c r="O10" s="12" t="s">
        <v>28</v>
      </c>
    </row>
    <row r="11" s="2" customFormat="1" ht="18" customHeight="1" spans="1:22">
      <c r="A11" s="10">
        <v>4</v>
      </c>
      <c r="B11" s="10"/>
      <c r="C11" s="10" t="s">
        <v>27</v>
      </c>
      <c r="D11" s="10" t="s">
        <v>24</v>
      </c>
      <c r="E11" s="10" t="s">
        <v>25</v>
      </c>
      <c r="F11" s="10">
        <v>2830</v>
      </c>
      <c r="G11" s="10">
        <v>31830</v>
      </c>
      <c r="H11" s="10"/>
      <c r="I11" s="10"/>
      <c r="J11" s="10"/>
      <c r="K11" s="10">
        <v>1</v>
      </c>
      <c r="L11" s="26">
        <f t="shared" si="0"/>
        <v>90.0789</v>
      </c>
      <c r="M11" s="10"/>
      <c r="N11" s="27">
        <f t="shared" si="1"/>
        <v>0</v>
      </c>
      <c r="O11" s="12" t="s">
        <v>29</v>
      </c>
      <c r="V11" s="2" t="s">
        <v>30</v>
      </c>
    </row>
    <row r="12" s="2" customFormat="1" ht="18" customHeight="1" spans="1:15">
      <c r="A12" s="10">
        <v>5</v>
      </c>
      <c r="B12" s="10"/>
      <c r="C12" s="10" t="s">
        <v>31</v>
      </c>
      <c r="D12" s="10"/>
      <c r="E12" s="10"/>
      <c r="F12" s="10"/>
      <c r="G12" s="10"/>
      <c r="H12" s="10"/>
      <c r="I12" s="10"/>
      <c r="J12" s="10"/>
      <c r="K12" s="10">
        <v>5.66</v>
      </c>
      <c r="L12" s="26">
        <f t="shared" si="0"/>
        <v>0</v>
      </c>
      <c r="M12" s="10"/>
      <c r="N12" s="27">
        <f t="shared" si="1"/>
        <v>0</v>
      </c>
      <c r="O12" s="12" t="s">
        <v>32</v>
      </c>
    </row>
    <row r="13" s="2" customFormat="1" ht="18" customHeight="1" spans="1:15">
      <c r="A13" s="10">
        <v>6</v>
      </c>
      <c r="B13" s="10"/>
      <c r="C13" s="10" t="s">
        <v>33</v>
      </c>
      <c r="D13" s="10"/>
      <c r="E13" s="10"/>
      <c r="F13" s="10"/>
      <c r="G13" s="10"/>
      <c r="H13" s="10"/>
      <c r="I13" s="10"/>
      <c r="J13" s="10"/>
      <c r="K13" s="10"/>
      <c r="L13" s="26"/>
      <c r="M13" s="10"/>
      <c r="N13" s="27">
        <v>10710</v>
      </c>
      <c r="O13" s="12"/>
    </row>
    <row r="14" s="2" customFormat="1" ht="18" customHeight="1" spans="1:15">
      <c r="A14" s="10">
        <v>7</v>
      </c>
      <c r="B14" s="10"/>
      <c r="C14" s="10" t="s">
        <v>34</v>
      </c>
      <c r="D14" s="10"/>
      <c r="E14" s="10"/>
      <c r="F14" s="10"/>
      <c r="G14" s="10"/>
      <c r="H14" s="10"/>
      <c r="I14" s="10"/>
      <c r="J14" s="10"/>
      <c r="K14" s="10">
        <v>12</v>
      </c>
      <c r="L14" s="26">
        <f t="shared" ref="L14:L24" si="2">F14*G14*K14/1000000</f>
        <v>0</v>
      </c>
      <c r="M14" s="10">
        <v>400</v>
      </c>
      <c r="N14" s="27">
        <f>K14*M14</f>
        <v>4800</v>
      </c>
      <c r="O14" s="12"/>
    </row>
    <row r="15" s="2" customFormat="1" ht="18" customHeight="1" spans="1:15">
      <c r="A15" s="10">
        <v>8</v>
      </c>
      <c r="B15" s="10"/>
      <c r="C15" s="10" t="s">
        <v>11</v>
      </c>
      <c r="D15" s="10"/>
      <c r="E15" s="10"/>
      <c r="F15" s="10"/>
      <c r="G15" s="10"/>
      <c r="H15" s="10"/>
      <c r="I15" s="10"/>
      <c r="J15" s="10"/>
      <c r="K15" s="10"/>
      <c r="L15" s="26">
        <v>132.76</v>
      </c>
      <c r="M15" s="10">
        <v>70</v>
      </c>
      <c r="N15" s="27">
        <f t="shared" ref="N15:N24" si="3">L15*M15</f>
        <v>9293.2</v>
      </c>
      <c r="O15" s="12"/>
    </row>
    <row r="16" s="2" customFormat="1" ht="18" customHeight="1" spans="1:15">
      <c r="A16" s="10">
        <v>9</v>
      </c>
      <c r="B16" s="10"/>
      <c r="C16" s="10" t="s">
        <v>35</v>
      </c>
      <c r="D16" s="10"/>
      <c r="E16" s="10"/>
      <c r="F16" s="10"/>
      <c r="G16" s="10"/>
      <c r="H16" s="10"/>
      <c r="I16" s="10"/>
      <c r="J16" s="10"/>
      <c r="K16" s="10"/>
      <c r="L16" s="26">
        <v>132.76</v>
      </c>
      <c r="M16" s="10">
        <v>30</v>
      </c>
      <c r="N16" s="27">
        <f t="shared" si="3"/>
        <v>3982.8</v>
      </c>
      <c r="O16" s="12"/>
    </row>
    <row r="17" s="2" customFormat="1" ht="18" customHeight="1" spans="1:15">
      <c r="A17" s="10">
        <v>10</v>
      </c>
      <c r="B17" s="10"/>
      <c r="C17" s="10" t="s">
        <v>36</v>
      </c>
      <c r="D17" s="10"/>
      <c r="E17" s="10"/>
      <c r="F17" s="10"/>
      <c r="G17" s="10"/>
      <c r="H17" s="10"/>
      <c r="I17" s="10"/>
      <c r="J17" s="10"/>
      <c r="K17" s="10"/>
      <c r="L17" s="26">
        <f>SUM(L8:L12)</f>
        <v>132.7553</v>
      </c>
      <c r="M17" s="10">
        <v>100</v>
      </c>
      <c r="N17" s="27">
        <f t="shared" si="3"/>
        <v>13275.53</v>
      </c>
      <c r="O17" s="12">
        <f>SUM(N8:N17)</f>
        <v>42061.53</v>
      </c>
    </row>
    <row r="18" s="2" customFormat="1" ht="18" customHeight="1" spans="1:15">
      <c r="A18" s="11">
        <v>11</v>
      </c>
      <c r="B18" s="11" t="s">
        <v>37</v>
      </c>
      <c r="C18" s="11" t="s">
        <v>38</v>
      </c>
      <c r="D18" s="11" t="s">
        <v>24</v>
      </c>
      <c r="E18" s="11" t="s">
        <v>39</v>
      </c>
      <c r="F18" s="11">
        <v>1760</v>
      </c>
      <c r="G18" s="11">
        <v>1370</v>
      </c>
      <c r="H18" s="11"/>
      <c r="I18" s="11"/>
      <c r="J18" s="11"/>
      <c r="K18" s="11">
        <v>1</v>
      </c>
      <c r="L18" s="28">
        <f t="shared" si="2"/>
        <v>2.4112</v>
      </c>
      <c r="M18" s="11">
        <v>320</v>
      </c>
      <c r="N18" s="29">
        <f t="shared" si="3"/>
        <v>771.584</v>
      </c>
      <c r="O18" s="12"/>
    </row>
    <row r="19" s="2" customFormat="1" ht="18" customHeight="1" spans="1:15">
      <c r="A19" s="11">
        <v>12</v>
      </c>
      <c r="B19" s="11" t="s">
        <v>37</v>
      </c>
      <c r="C19" s="11" t="s">
        <v>38</v>
      </c>
      <c r="D19" s="11" t="s">
        <v>24</v>
      </c>
      <c r="E19" s="11" t="s">
        <v>39</v>
      </c>
      <c r="F19" s="11">
        <v>1760</v>
      </c>
      <c r="G19" s="11">
        <v>1560</v>
      </c>
      <c r="H19" s="11"/>
      <c r="I19" s="11"/>
      <c r="J19" s="11"/>
      <c r="K19" s="11">
        <v>1</v>
      </c>
      <c r="L19" s="28">
        <f t="shared" si="2"/>
        <v>2.7456</v>
      </c>
      <c r="M19" s="11">
        <v>320</v>
      </c>
      <c r="N19" s="29">
        <f t="shared" si="3"/>
        <v>878.592</v>
      </c>
      <c r="O19" s="12"/>
    </row>
    <row r="20" s="2" customFormat="1" ht="18" customHeight="1" spans="1:22">
      <c r="A20" s="11">
        <v>13</v>
      </c>
      <c r="B20" s="11" t="s">
        <v>40</v>
      </c>
      <c r="C20" s="11" t="s">
        <v>38</v>
      </c>
      <c r="D20" s="11" t="s">
        <v>24</v>
      </c>
      <c r="E20" s="11" t="s">
        <v>39</v>
      </c>
      <c r="F20" s="11">
        <v>1710</v>
      </c>
      <c r="G20" s="11">
        <v>1420</v>
      </c>
      <c r="H20" s="11"/>
      <c r="I20" s="11"/>
      <c r="J20" s="11"/>
      <c r="K20" s="11">
        <v>6</v>
      </c>
      <c r="L20" s="28">
        <f t="shared" si="2"/>
        <v>14.5692</v>
      </c>
      <c r="M20" s="11">
        <v>320</v>
      </c>
      <c r="N20" s="29">
        <f t="shared" si="3"/>
        <v>4662.144</v>
      </c>
      <c r="O20" s="12"/>
      <c r="V20" s="2" t="s">
        <v>30</v>
      </c>
    </row>
    <row r="21" s="2" customFormat="1" ht="18" customHeight="1" spans="1:15">
      <c r="A21" s="11">
        <v>14</v>
      </c>
      <c r="B21" s="11" t="s">
        <v>41</v>
      </c>
      <c r="C21" s="11" t="s">
        <v>38</v>
      </c>
      <c r="D21" s="11" t="s">
        <v>24</v>
      </c>
      <c r="E21" s="11" t="s">
        <v>39</v>
      </c>
      <c r="F21" s="11">
        <v>1550</v>
      </c>
      <c r="G21" s="11">
        <v>1420</v>
      </c>
      <c r="H21" s="11"/>
      <c r="I21" s="11"/>
      <c r="J21" s="11"/>
      <c r="K21" s="11">
        <v>5</v>
      </c>
      <c r="L21" s="28">
        <f t="shared" si="2"/>
        <v>11.005</v>
      </c>
      <c r="M21" s="11">
        <v>320</v>
      </c>
      <c r="N21" s="29">
        <f t="shared" si="3"/>
        <v>3521.6</v>
      </c>
      <c r="O21" s="12"/>
    </row>
    <row r="22" s="2" customFormat="1" ht="18" customHeight="1" spans="1:15">
      <c r="A22" s="11">
        <v>15</v>
      </c>
      <c r="B22" s="11"/>
      <c r="C22" s="11" t="s">
        <v>38</v>
      </c>
      <c r="D22" s="11" t="s">
        <v>24</v>
      </c>
      <c r="E22" s="11" t="s">
        <v>39</v>
      </c>
      <c r="F22" s="11">
        <v>1550</v>
      </c>
      <c r="G22" s="11">
        <v>970</v>
      </c>
      <c r="H22" s="11"/>
      <c r="I22" s="11"/>
      <c r="J22" s="11"/>
      <c r="K22" s="11">
        <v>2</v>
      </c>
      <c r="L22" s="28">
        <f t="shared" si="2"/>
        <v>3.007</v>
      </c>
      <c r="M22" s="11">
        <v>320</v>
      </c>
      <c r="N22" s="29">
        <f t="shared" si="3"/>
        <v>962.24</v>
      </c>
      <c r="O22" s="12"/>
    </row>
    <row r="23" s="2" customFormat="1" ht="16" customHeight="1" spans="1:15">
      <c r="A23" s="11">
        <v>16</v>
      </c>
      <c r="B23" s="11" t="s">
        <v>42</v>
      </c>
      <c r="C23" s="11" t="s">
        <v>38</v>
      </c>
      <c r="D23" s="11" t="s">
        <v>24</v>
      </c>
      <c r="E23" s="11" t="s">
        <v>39</v>
      </c>
      <c r="F23" s="11">
        <v>1660</v>
      </c>
      <c r="G23" s="11">
        <v>1420</v>
      </c>
      <c r="H23" s="11"/>
      <c r="I23" s="11"/>
      <c r="J23" s="11"/>
      <c r="K23" s="11">
        <v>1</v>
      </c>
      <c r="L23" s="28">
        <f t="shared" si="2"/>
        <v>2.3572</v>
      </c>
      <c r="M23" s="11">
        <v>320</v>
      </c>
      <c r="N23" s="29">
        <f t="shared" si="3"/>
        <v>754.304</v>
      </c>
      <c r="O23" s="12">
        <f>SUM(N18:N23)</f>
        <v>11550.464</v>
      </c>
    </row>
    <row r="24" s="2" customFormat="1" ht="18" customHeight="1" spans="1:15">
      <c r="A24" s="12">
        <v>17</v>
      </c>
      <c r="B24" s="12"/>
      <c r="C24" s="13" t="s">
        <v>43</v>
      </c>
      <c r="D24" s="13"/>
      <c r="E24" s="13" t="s">
        <v>44</v>
      </c>
      <c r="F24" s="13">
        <v>3000</v>
      </c>
      <c r="G24" s="13">
        <v>7000</v>
      </c>
      <c r="H24" s="13"/>
      <c r="I24" s="13"/>
      <c r="J24" s="13"/>
      <c r="K24" s="13">
        <v>2</v>
      </c>
      <c r="L24" s="30">
        <f t="shared" si="2"/>
        <v>42</v>
      </c>
      <c r="M24" s="13">
        <v>300</v>
      </c>
      <c r="N24" s="31">
        <f t="shared" si="3"/>
        <v>12600</v>
      </c>
      <c r="O24" s="12"/>
    </row>
    <row r="25" s="2" customFormat="1" ht="18" customHeight="1" spans="1:15">
      <c r="A25" s="12">
        <v>18</v>
      </c>
      <c r="B25" s="12"/>
      <c r="C25" s="13" t="s">
        <v>45</v>
      </c>
      <c r="D25" s="13"/>
      <c r="E25" s="13"/>
      <c r="F25" s="13"/>
      <c r="G25" s="13"/>
      <c r="H25" s="13"/>
      <c r="I25" s="13"/>
      <c r="J25" s="13"/>
      <c r="K25" s="13">
        <v>6</v>
      </c>
      <c r="L25" s="30"/>
      <c r="M25" s="13">
        <v>120</v>
      </c>
      <c r="N25" s="31">
        <f>K25*M25</f>
        <v>720</v>
      </c>
      <c r="O25" s="12"/>
    </row>
    <row r="26" s="2" customFormat="1" ht="18" customHeight="1" spans="1:15">
      <c r="A26" s="12">
        <v>19</v>
      </c>
      <c r="B26" s="12"/>
      <c r="C26" s="13" t="s">
        <v>46</v>
      </c>
      <c r="D26" s="13"/>
      <c r="E26" s="13"/>
      <c r="F26" s="13"/>
      <c r="G26" s="13"/>
      <c r="H26" s="13"/>
      <c r="I26" s="13"/>
      <c r="J26" s="13"/>
      <c r="K26" s="13">
        <v>4</v>
      </c>
      <c r="L26" s="30">
        <f>F26*G26*K26/1000000</f>
        <v>0</v>
      </c>
      <c r="M26" s="13">
        <v>1100</v>
      </c>
      <c r="N26" s="31">
        <f>K26*M26</f>
        <v>4400</v>
      </c>
      <c r="O26" s="12"/>
    </row>
    <row r="27" s="2" customFormat="1" ht="18" customHeight="1" spans="1:15">
      <c r="A27" s="12">
        <v>20</v>
      </c>
      <c r="B27" s="12"/>
      <c r="C27" s="13" t="s">
        <v>47</v>
      </c>
      <c r="D27" s="13"/>
      <c r="E27" s="13"/>
      <c r="F27" s="13"/>
      <c r="G27" s="13"/>
      <c r="H27" s="13"/>
      <c r="I27" s="13"/>
      <c r="J27" s="13"/>
      <c r="K27" s="13"/>
      <c r="L27" s="30">
        <f>F27*G27*K27/1000000</f>
        <v>0</v>
      </c>
      <c r="M27" s="13"/>
      <c r="N27" s="31">
        <v>1000</v>
      </c>
      <c r="O27" s="12">
        <f>SUM(N24:N27)</f>
        <v>18720</v>
      </c>
    </row>
    <row r="28" s="2" customFormat="1" ht="17" customHeight="1" spans="1:15">
      <c r="A28" s="12">
        <v>21</v>
      </c>
      <c r="B28" s="12"/>
      <c r="C28" s="14" t="s">
        <v>48</v>
      </c>
      <c r="D28" s="14"/>
      <c r="E28" s="14"/>
      <c r="F28" s="14"/>
      <c r="G28" s="14"/>
      <c r="H28" s="14"/>
      <c r="I28" s="14"/>
      <c r="J28" s="14"/>
      <c r="K28" s="14"/>
      <c r="L28" s="32">
        <f>F28*G28*K28/1000000</f>
        <v>0</v>
      </c>
      <c r="M28" s="14"/>
      <c r="N28" s="33">
        <v>24441</v>
      </c>
      <c r="O28" s="12"/>
    </row>
    <row r="29" s="2" customFormat="1" ht="17" customHeight="1" spans="1:15">
      <c r="A29" s="12"/>
      <c r="B29" s="12"/>
      <c r="C29" s="14" t="s">
        <v>49</v>
      </c>
      <c r="D29" s="14"/>
      <c r="E29" s="14"/>
      <c r="F29" s="14"/>
      <c r="G29" s="14"/>
      <c r="H29" s="14"/>
      <c r="I29" s="14"/>
      <c r="J29" s="14"/>
      <c r="K29" s="14">
        <v>1</v>
      </c>
      <c r="L29" s="32"/>
      <c r="M29" s="14"/>
      <c r="N29" s="33">
        <v>450</v>
      </c>
      <c r="O29" s="12"/>
    </row>
    <row r="30" s="2" customFormat="1" ht="18" customHeight="1" spans="1:15">
      <c r="A30" s="12">
        <v>22</v>
      </c>
      <c r="B30" s="12"/>
      <c r="C30" s="14" t="s">
        <v>50</v>
      </c>
      <c r="D30" s="14"/>
      <c r="E30" s="14"/>
      <c r="F30" s="14"/>
      <c r="G30" s="14"/>
      <c r="H30" s="14"/>
      <c r="I30" s="14"/>
      <c r="J30" s="14"/>
      <c r="K30" s="14">
        <v>15</v>
      </c>
      <c r="L30" s="32">
        <f>F30*G30*K30/1000000</f>
        <v>0</v>
      </c>
      <c r="M30" s="14">
        <v>100</v>
      </c>
      <c r="N30" s="33">
        <f>K30*M30</f>
        <v>1500</v>
      </c>
      <c r="O30" s="12"/>
    </row>
    <row r="31" s="2" customFormat="1" ht="18" customHeight="1" spans="1:15">
      <c r="A31" s="12">
        <v>23</v>
      </c>
      <c r="B31" s="12"/>
      <c r="C31" s="14" t="s">
        <v>51</v>
      </c>
      <c r="D31" s="14"/>
      <c r="E31" s="14"/>
      <c r="F31" s="14"/>
      <c r="G31" s="14"/>
      <c r="H31" s="14"/>
      <c r="I31" s="14"/>
      <c r="J31" s="14"/>
      <c r="K31" s="14">
        <v>5</v>
      </c>
      <c r="L31" s="32">
        <f>F31*G31*K31/1000000</f>
        <v>0</v>
      </c>
      <c r="M31" s="14">
        <v>300</v>
      </c>
      <c r="N31" s="33">
        <f>K31*M31</f>
        <v>1500</v>
      </c>
      <c r="O31" s="12">
        <f>SUM(N28:N31)</f>
        <v>27891</v>
      </c>
    </row>
    <row r="32" s="2" customFormat="1" ht="18" customHeight="1" spans="1:15">
      <c r="A32" s="12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34">
        <f>F32*G32*K32/1000000</f>
        <v>0</v>
      </c>
      <c r="M32" s="12"/>
      <c r="N32" s="35">
        <f>L32*M32</f>
        <v>0</v>
      </c>
      <c r="O32" s="12"/>
    </row>
    <row r="33" s="2" customFormat="1" ht="24" customHeight="1" spans="1:15">
      <c r="A33" s="7" t="s">
        <v>52</v>
      </c>
      <c r="B33" s="7"/>
      <c r="C33" s="15">
        <f>K33</f>
        <v>100222.994</v>
      </c>
      <c r="D33" s="15"/>
      <c r="E33" s="15"/>
      <c r="F33" s="15"/>
      <c r="G33" s="15"/>
      <c r="H33" s="15"/>
      <c r="I33" s="15"/>
      <c r="J33" s="15"/>
      <c r="K33" s="36">
        <f>SUM(N8:N32)</f>
        <v>100222.994</v>
      </c>
      <c r="L33" s="36"/>
      <c r="M33" s="36"/>
      <c r="N33" s="36" t="s">
        <v>53</v>
      </c>
      <c r="O33" s="36"/>
    </row>
    <row r="34" s="3" customFormat="1" ht="24" spans="1:15">
      <c r="A34" s="16" t="s">
        <v>54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7"/>
    </row>
    <row r="35" s="3" customFormat="1" ht="14.5" spans="1:15">
      <c r="A35" s="18" t="s">
        <v>55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="3" customFormat="1" ht="18" spans="1:15">
      <c r="A36" s="19" t="s">
        <v>56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="3" customFormat="1" ht="18" spans="1:15">
      <c r="A37" s="7" t="s">
        <v>57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="3" customFormat="1" ht="18" spans="1:15">
      <c r="A38" s="19" t="s">
        <v>58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="3" customFormat="1" ht="18" spans="1:15">
      <c r="A39" s="19" t="s">
        <v>59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="3" customFormat="1" ht="18" spans="1:15">
      <c r="A40" s="19" t="s">
        <v>60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="3" customFormat="1" ht="18" spans="1:15">
      <c r="A41" s="19" t="s">
        <v>61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="3" customFormat="1" ht="18" spans="1:15">
      <c r="A42" s="19" t="s">
        <v>62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="3" customFormat="1" ht="29" customHeight="1" spans="1:15">
      <c r="A43" s="20" t="s">
        <v>63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="3" customFormat="1" ht="36" customHeight="1" spans="1:15">
      <c r="A44" s="19" t="s">
        <v>64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="3" customFormat="1" ht="36" customHeight="1" spans="1:15">
      <c r="A45" s="19" t="s">
        <v>65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="3" customFormat="1" ht="18" spans="1:15">
      <c r="A46" s="19" t="s">
        <v>66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="3" customFormat="1" ht="18" spans="1:15">
      <c r="A47" s="19" t="s">
        <v>67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="3" customFormat="1" ht="24" customHeight="1" spans="1:15">
      <c r="A48" s="7" t="s">
        <v>68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 t="s">
        <v>69</v>
      </c>
      <c r="M48" s="7"/>
      <c r="N48" s="7"/>
      <c r="O48" s="7"/>
    </row>
    <row r="49" s="3" customFormat="1" ht="24" customHeight="1" spans="1:15">
      <c r="A49" s="7" t="s">
        <v>70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 t="s">
        <v>70</v>
      </c>
      <c r="M49" s="7"/>
      <c r="N49" s="7"/>
      <c r="O49" s="7"/>
    </row>
    <row r="50" s="3" customFormat="1" ht="24" customHeight="1" spans="1:15">
      <c r="A50" s="21" t="s">
        <v>71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</sheetData>
  <mergeCells count="45">
    <mergeCell ref="A1:O1"/>
    <mergeCell ref="A2:O2"/>
    <mergeCell ref="A3:K3"/>
    <mergeCell ref="L3:O3"/>
    <mergeCell ref="A4:K4"/>
    <mergeCell ref="L4:O4"/>
    <mergeCell ref="A5:K5"/>
    <mergeCell ref="L5:O5"/>
    <mergeCell ref="F6:G6"/>
    <mergeCell ref="A33:B33"/>
    <mergeCell ref="C33:G33"/>
    <mergeCell ref="K33:M33"/>
    <mergeCell ref="N33:O33"/>
    <mergeCell ref="A34:O34"/>
    <mergeCell ref="A35:O35"/>
    <mergeCell ref="A36:O36"/>
    <mergeCell ref="A37:O37"/>
    <mergeCell ref="A38:O38"/>
    <mergeCell ref="A39:O39"/>
    <mergeCell ref="A40:O40"/>
    <mergeCell ref="A41:O41"/>
    <mergeCell ref="A42:O42"/>
    <mergeCell ref="A43:O43"/>
    <mergeCell ref="A44:O44"/>
    <mergeCell ref="A45:O45"/>
    <mergeCell ref="A46:O46"/>
    <mergeCell ref="A47:O47"/>
    <mergeCell ref="A48:K48"/>
    <mergeCell ref="L48:O48"/>
    <mergeCell ref="A49:K49"/>
    <mergeCell ref="L49:O49"/>
    <mergeCell ref="A50:O50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M6:M7"/>
    <mergeCell ref="N6:N7"/>
    <mergeCell ref="O6:O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钟首凯</cp:lastModifiedBy>
  <dcterms:created xsi:type="dcterms:W3CDTF">2023-05-12T11:15:00Z</dcterms:created>
  <dcterms:modified xsi:type="dcterms:W3CDTF">2024-09-13T07:10:59Z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75F9F8D12419491587CF874FAE4E077B_13</vt:lpwstr>
  </property>
</Properties>
</file>