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商务费用报备申请单1" sheetId="3" r:id="rId1"/>
    <sheet name="商务费用支付申请" sheetId="2" r:id="rId2"/>
  </sheets>
  <definedNames>
    <definedName name="_xlnm._FilterDatabase" localSheetId="0" hidden="1">商务费用报备申请单1!$A$3:$AE$22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<sst xmlns="http://schemas.openxmlformats.org/spreadsheetml/2006/main" count="41" uniqueCount="39">
  <si>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</si>
  <si>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</si>
  <si>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</si>
  <si>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</si>
  <si>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</si>
  <si>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</si>
  <si>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</si>
  <si>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</si>
  <si>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</si>
  <si>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</si>
  <si>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</si>
  <si>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</si>
  <si>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</si>
  <si>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</si>
  <si>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</si>
  <si>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</si>
  <si>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</si>
  <si>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</si>
  <si>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</si>
  <si>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</si>
  <si>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</si>
  <si>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</si>
  <si>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</si>
  <si>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</si>
  <si>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</si>
  <si>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</si>
  <si>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</si>
  <si>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</si>
  <si>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</si>
  <si>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</si>
  <si>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</si>
  <si>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开票时间</t>
  </si>
  <si>
    <t>申请付款月份</t>
  </si>
  <si>
    <t>深圳屹林达</t>
  </si>
  <si>
    <t>邱旺旺</t>
  </si>
  <si>
    <t>博罗县讯新源办公设备</t>
  </si>
  <si>
    <t>清单</t>
  </si>
  <si>
    <t>IT机柜及附件</t>
  </si>
  <si>
    <t>商务费用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</si>
</sst>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9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58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0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9" fontId="1" fillId="2" borderId="0" xfId="3" applyFont="1" applyFill="1" applyAlignment="1" applyProtection="1">
      <alignment horizontal="right" vertical="center"/>
      <protection hidden="1"/>
    </xf>
    <xf numFmtId="9" fontId="1" fillId="0" borderId="0" xfId="3" applyFont="1" applyFill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right" vertical="center" shrinkToFit="1"/>
      <protection hidden="1"/>
    </xf>
    <xf numFmtId="10" fontId="1" fillId="0" borderId="0" xfId="3" applyNumberFormat="1" applyFont="1" applyFill="1" applyAlignment="1" applyProtection="1">
      <alignment horizontal="right" vertical="center" shrinkToFit="1"/>
      <protection hidden="1"/>
    </xf>
    <xf numFmtId="0" fontId="1" fillId="0" borderId="0" xfId="0" applyFont="1" applyFill="1" applyAlignment="1" applyProtection="1">
      <alignment horizontal="right" vertical="center"/>
      <protection hidden="1"/>
    </xf>
    <xf numFmtId="57" fontId="1" fillId="0" borderId="0" xfId="0" applyNumberFormat="1" applyFont="1" applyFill="1" applyAlignment="1">
      <alignment horizontal="center" vertical="center"/>
    </xf>
    <xf numFmtId="57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9" fontId="1" fillId="0" borderId="1" xfId="0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9" fontId="1" fillId="2" borderId="1" xfId="3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right" vertical="center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2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F28" sqref="F28"/>
    </sheetView>
  </sheetViews>
  <sheetFormatPr defaultColWidth="9" defaultRowHeight="14.25" customHeight="1"/>
  <cols>
    <col min="1" max="1" width="9.75" style="7" customWidth="1"/>
    <col min="2" max="2" width="9.875" style="7" customWidth="1"/>
    <col min="3" max="3" width="10" style="8" customWidth="1"/>
    <col min="4" max="4" width="9.5" style="7" customWidth="1"/>
    <col min="5" max="5" width="10.625" style="7" customWidth="1"/>
    <col min="6" max="6" width="12.5583333333333" style="7" customWidth="1"/>
    <col min="7" max="7" width="9" style="7"/>
    <col min="8" max="8" width="11" style="7"/>
    <col min="9" max="9" width="8.375" style="7" customWidth="1"/>
    <col min="10" max="10" width="14.25" style="7" customWidth="1"/>
    <col min="11" max="11" width="9" style="9"/>
    <col min="12" max="12" width="8" style="9" customWidth="1"/>
    <col min="13" max="13" width="11.375" style="9" customWidth="1"/>
    <col min="14" max="14" width="9.5" style="9" customWidth="1"/>
    <col min="15" max="15" width="9.25" style="10" customWidth="1"/>
    <col min="16" max="16" width="8.38333333333333" style="9" customWidth="1"/>
    <col min="17" max="17" width="11" style="9" customWidth="1"/>
    <col min="18" max="18" width="10.125" style="11" customWidth="1"/>
    <col min="19" max="19" width="7.375" style="12" customWidth="1"/>
    <col min="20" max="20" width="5.375" style="13" customWidth="1"/>
    <col min="21" max="21" width="4.625" style="13" customWidth="1"/>
    <col min="22" max="22" width="7.25" style="14" customWidth="1"/>
    <col min="23" max="23" width="5.875" style="15" customWidth="1"/>
    <col min="24" max="24" width="6.80833333333333" style="16" customWidth="1"/>
    <col min="25" max="25" width="6.875" style="9" customWidth="1"/>
    <col min="26" max="26" width="14.75" style="11" customWidth="1"/>
    <col min="27" max="27" width="7.125" style="11" customWidth="1"/>
    <col min="28" max="28" width="8.88333333333333" style="9" customWidth="1"/>
    <col min="29" max="29" width="14.125" style="17" customWidth="1"/>
    <col min="30" max="30" width="13.375" style="18"/>
    <col min="31" max="31" width="12.625" style="5"/>
    <col min="32" max="16384" width="9" style="5"/>
  </cols>
  <sheetData>
    <row r="1" s="5" customFormat="1" customHeight="1" spans="1:30">
      <c r="A1" s="19" t="s">
        <v>0</v>
      </c>
      <c r="B1" s="19"/>
      <c r="C1" s="20"/>
      <c r="D1" s="19"/>
      <c r="E1" s="19"/>
      <c r="F1" s="19"/>
      <c r="G1" s="19"/>
      <c r="H1" s="19"/>
      <c r="I1" s="19"/>
      <c r="J1" s="19"/>
      <c r="K1" s="24"/>
      <c r="L1" s="24"/>
      <c r="M1" s="24"/>
      <c r="N1" s="24"/>
      <c r="O1" s="25"/>
      <c r="P1" s="24"/>
      <c r="Q1" s="24"/>
      <c r="R1" s="25"/>
      <c r="S1" s="28" t="s">
        <v>1</v>
      </c>
      <c r="T1" s="28"/>
      <c r="U1" s="29"/>
      <c r="V1" s="30"/>
      <c r="W1" s="29"/>
      <c r="X1" s="31" t="s">
        <v>2</v>
      </c>
      <c r="Y1" s="53"/>
      <c r="Z1" s="54"/>
      <c r="AA1" s="55"/>
      <c r="AB1" s="9"/>
      <c r="AC1" s="17"/>
      <c r="AD1" s="18"/>
    </row>
    <row r="2" s="5" customFormat="1" customHeight="1" spans="1:30">
      <c r="A2" s="19"/>
      <c r="B2" s="19"/>
      <c r="C2" s="20"/>
      <c r="D2" s="19"/>
      <c r="E2" s="19"/>
      <c r="F2" s="19"/>
      <c r="G2" s="19"/>
      <c r="H2" s="19"/>
      <c r="I2" s="19"/>
      <c r="J2" s="19"/>
      <c r="K2" s="24"/>
      <c r="L2" s="24"/>
      <c r="M2" s="24"/>
      <c r="N2" s="24"/>
      <c r="O2" s="25"/>
      <c r="P2" s="24"/>
      <c r="Q2" s="24"/>
      <c r="R2" s="25"/>
      <c r="S2" s="32"/>
      <c r="T2" s="32"/>
      <c r="U2" s="33"/>
      <c r="V2" s="34"/>
      <c r="W2" s="35"/>
      <c r="X2" s="36"/>
      <c r="Y2" s="56"/>
      <c r="Z2" s="57"/>
      <c r="AB2" s="9"/>
      <c r="AC2" s="17"/>
      <c r="AD2" s="18"/>
    </row>
    <row r="3" s="6" customFormat="1" ht="38" customHeight="1" spans="1:30">
      <c r="A3" s="21" t="s">
        <v>3</v>
      </c>
      <c r="B3" s="21" t="s">
        <v>4</v>
      </c>
      <c r="C3" s="22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6" t="s">
        <v>17</v>
      </c>
      <c r="P3" s="21" t="s">
        <v>18</v>
      </c>
      <c r="Q3" s="21" t="s">
        <v>19</v>
      </c>
      <c r="R3" s="37" t="s">
        <v>20</v>
      </c>
      <c r="S3" s="38" t="s">
        <v>21</v>
      </c>
      <c r="T3" s="38" t="s">
        <v>22</v>
      </c>
      <c r="U3" s="38" t="s">
        <v>23</v>
      </c>
      <c r="V3" s="39" t="s">
        <v>24</v>
      </c>
      <c r="W3" s="40" t="s">
        <v>25</v>
      </c>
      <c r="X3" s="41" t="s">
        <v>26</v>
      </c>
      <c r="Y3" s="58" t="s">
        <v>27</v>
      </c>
      <c r="Z3" s="59" t="s">
        <v>28</v>
      </c>
      <c r="AA3" s="54" t="s">
        <v>29</v>
      </c>
      <c r="AB3" s="60" t="s">
        <v>30</v>
      </c>
      <c r="AC3" s="17" t="s">
        <v>31</v>
      </c>
      <c r="AD3" s="18" t="s">
        <v>32</v>
      </c>
    </row>
    <row r="4" customHeight="1" spans="1:27">
      <c r="A4" s="19">
        <v>1</v>
      </c>
      <c r="B4" s="23">
        <v>45509</v>
      </c>
      <c r="C4" s="20" t="s">
        <v>33</v>
      </c>
      <c r="D4" s="19" t="s">
        <v>34</v>
      </c>
      <c r="E4" s="19" t="s">
        <v>35</v>
      </c>
      <c r="F4" s="19"/>
      <c r="G4" s="19"/>
      <c r="H4" s="23">
        <v>45455</v>
      </c>
      <c r="I4" s="19" t="s">
        <v>36</v>
      </c>
      <c r="J4" s="19" t="s">
        <v>37</v>
      </c>
      <c r="K4" s="24">
        <v>2</v>
      </c>
      <c r="L4" s="24">
        <v>6878.29</v>
      </c>
      <c r="M4" s="24">
        <v>8900</v>
      </c>
      <c r="N4" s="24">
        <f>(M4-L4)*K4</f>
        <v>4043.42</v>
      </c>
      <c r="O4" s="27">
        <f>N4/(M4*K4)</f>
        <v>0.227158426966292</v>
      </c>
      <c r="P4" s="24">
        <v>1106</v>
      </c>
      <c r="Q4" s="42">
        <f>P4*K4</f>
        <v>2212</v>
      </c>
      <c r="R4" s="43">
        <f>Q4/(K4*M4)</f>
        <v>0.124269662921348</v>
      </c>
      <c r="S4" s="44">
        <f>IF(AND(($N4*$K4-$Q4)&lt;&gt;0,($M4*$K4)&lt;&gt;0),($N4*$K4-$Q4)/($M4*$K4),"")</f>
        <v>0.330047191011236</v>
      </c>
      <c r="T4" s="45">
        <f>IF($C4="深圳屹林达",15%)</f>
        <v>0.15</v>
      </c>
      <c r="U4" s="46">
        <v>0</v>
      </c>
      <c r="V4" s="47">
        <f>IF(T4-U4+R4&gt;0,T4-U4+R4,IF(T4-U4+R4=0,""))</f>
        <v>0.274269662921348</v>
      </c>
      <c r="W4" s="47" t="str">
        <f>IF(S4-V4&lt;0,S4-V4,IF(S4-V4&gt;0,""))</f>
        <v/>
      </c>
      <c r="X4" s="48">
        <v>2212</v>
      </c>
      <c r="Y4" s="24"/>
      <c r="Z4" s="25">
        <v>240612009</v>
      </c>
      <c r="AA4" s="25"/>
    </row>
    <row r="5" customHeight="1" spans="1:27">
      <c r="A5" s="19"/>
      <c r="B5" s="23"/>
      <c r="C5" s="20"/>
      <c r="D5" s="19"/>
      <c r="E5" s="19"/>
      <c r="F5" s="19"/>
      <c r="G5" s="19"/>
      <c r="H5" s="23"/>
      <c r="I5" s="19"/>
      <c r="J5" s="19"/>
      <c r="K5" s="24"/>
      <c r="L5" s="24"/>
      <c r="M5" s="24"/>
      <c r="N5" s="24"/>
      <c r="O5" s="27"/>
      <c r="P5" s="24"/>
      <c r="Q5" s="42"/>
      <c r="R5" s="43"/>
      <c r="S5" s="44"/>
      <c r="T5" s="45"/>
      <c r="U5" s="46"/>
      <c r="V5" s="47"/>
      <c r="W5" s="47"/>
      <c r="X5" s="48"/>
      <c r="Y5" s="24"/>
      <c r="Z5" s="61"/>
      <c r="AA5" s="25"/>
    </row>
    <row r="6" customHeight="1" spans="1:27">
      <c r="A6" s="19"/>
      <c r="B6" s="23"/>
      <c r="C6" s="20"/>
      <c r="D6" s="19"/>
      <c r="E6" s="19"/>
      <c r="F6" s="19"/>
      <c r="G6" s="19"/>
      <c r="H6" s="23"/>
      <c r="I6" s="19"/>
      <c r="J6" s="19"/>
      <c r="K6" s="24"/>
      <c r="L6" s="24"/>
      <c r="M6" s="24"/>
      <c r="N6" s="24"/>
      <c r="O6" s="27"/>
      <c r="P6" s="24"/>
      <c r="Q6" s="42"/>
      <c r="R6" s="43"/>
      <c r="S6" s="44"/>
      <c r="T6" s="45"/>
      <c r="U6" s="46"/>
      <c r="V6" s="47"/>
      <c r="W6" s="47"/>
      <c r="X6" s="48"/>
      <c r="Y6" s="24"/>
      <c r="Z6" s="25"/>
      <c r="AA6" s="25"/>
    </row>
    <row r="7" customHeight="1" spans="1:27">
      <c r="A7" s="19"/>
      <c r="B7" s="19"/>
      <c r="C7" s="20"/>
      <c r="D7" s="19"/>
      <c r="E7" s="19"/>
      <c r="F7" s="19"/>
      <c r="G7" s="19"/>
      <c r="H7" s="19"/>
      <c r="I7" s="19"/>
      <c r="J7" s="19"/>
      <c r="K7" s="24"/>
      <c r="L7" s="24"/>
      <c r="M7" s="24"/>
      <c r="N7" s="24">
        <f t="shared" ref="N7:N16" si="0">(M7-L7)*K7</f>
        <v>0</v>
      </c>
      <c r="O7" s="27" t="e">
        <f t="shared" ref="O5:O16" si="1">N7/(M7*K7)</f>
        <v>#DIV/0!</v>
      </c>
      <c r="P7" s="24"/>
      <c r="Q7" s="42">
        <f t="shared" ref="Q4:Q13" si="2">P7*K7</f>
        <v>0</v>
      </c>
      <c r="R7" s="43" t="e">
        <f t="shared" ref="R7:R22" si="3">Q7/(K7*M7)</f>
        <v>#DIV/0!</v>
      </c>
      <c r="S7" s="44" t="str">
        <f t="shared" ref="S4:S12" si="4">IF(AND(($N7*$K7-$Q7)&lt;&gt;0,($M7*$K7)&lt;&gt;0),($N7*$K7-$Q7)/($M7*$K7),"")</f>
        <v/>
      </c>
      <c r="T7" s="45" t="b">
        <f>IF($C7="深圳屹林达",15%)</f>
        <v>0</v>
      </c>
      <c r="U7" s="46">
        <v>0</v>
      </c>
      <c r="V7" s="47" t="e">
        <f t="shared" ref="V4:V13" si="5">IF(T7-U7+R7&gt;0,T7-U7+R7,IF(T7-U7+R7=0,""))</f>
        <v>#DIV/0!</v>
      </c>
      <c r="W7" s="47" t="e">
        <f t="shared" ref="W4:W12" si="6">IF(S7-V7&lt;0,S7-V7,IF(S7-V7&gt;0,""))</f>
        <v>#VALUE!</v>
      </c>
      <c r="X7" s="48"/>
      <c r="Y7" s="24"/>
      <c r="Z7" s="25"/>
      <c r="AA7" s="25"/>
    </row>
    <row r="8" customHeight="1" spans="1:27">
      <c r="A8" s="19"/>
      <c r="B8" s="19"/>
      <c r="C8" s="20"/>
      <c r="D8" s="19"/>
      <c r="E8" s="19"/>
      <c r="F8" s="19"/>
      <c r="G8" s="19"/>
      <c r="H8" s="19"/>
      <c r="I8" s="19"/>
      <c r="J8" s="19"/>
      <c r="K8" s="24"/>
      <c r="L8" s="24"/>
      <c r="M8" s="24"/>
      <c r="N8" s="24">
        <f t="shared" si="0"/>
        <v>0</v>
      </c>
      <c r="O8" s="27" t="e">
        <f t="shared" si="1"/>
        <v>#DIV/0!</v>
      </c>
      <c r="P8" s="24"/>
      <c r="Q8" s="42">
        <f t="shared" si="2"/>
        <v>0</v>
      </c>
      <c r="R8" s="43" t="e">
        <f t="shared" si="3"/>
        <v>#DIV/0!</v>
      </c>
      <c r="S8" s="44" t="str">
        <f t="shared" si="4"/>
        <v/>
      </c>
      <c r="T8" s="45" t="b">
        <f>IF($C8="深圳屹林达",15%)</f>
        <v>0</v>
      </c>
      <c r="U8" s="46">
        <v>0</v>
      </c>
      <c r="V8" s="47" t="e">
        <f t="shared" si="5"/>
        <v>#DIV/0!</v>
      </c>
      <c r="W8" s="47" t="e">
        <f t="shared" si="6"/>
        <v>#VALUE!</v>
      </c>
      <c r="X8" s="48"/>
      <c r="Y8" s="24"/>
      <c r="Z8" s="25"/>
      <c r="AA8" s="25"/>
    </row>
    <row r="9" customHeight="1" spans="1:27">
      <c r="A9" s="19"/>
      <c r="B9" s="19"/>
      <c r="C9" s="20"/>
      <c r="D9" s="19"/>
      <c r="E9" s="19"/>
      <c r="F9" s="19"/>
      <c r="G9" s="19"/>
      <c r="H9" s="19"/>
      <c r="I9" s="19"/>
      <c r="J9" s="19"/>
      <c r="K9" s="24"/>
      <c r="L9" s="24"/>
      <c r="M9" s="24"/>
      <c r="N9" s="24">
        <f t="shared" si="0"/>
        <v>0</v>
      </c>
      <c r="O9" s="27" t="e">
        <f t="shared" si="1"/>
        <v>#DIV/0!</v>
      </c>
      <c r="P9" s="24"/>
      <c r="Q9" s="42">
        <f t="shared" si="2"/>
        <v>0</v>
      </c>
      <c r="R9" s="43" t="e">
        <f t="shared" si="3"/>
        <v>#DIV/0!</v>
      </c>
      <c r="S9" s="44" t="str">
        <f t="shared" si="4"/>
        <v/>
      </c>
      <c r="T9" s="45" t="b">
        <f>IF($C9="深圳屹林达",15%)</f>
        <v>0</v>
      </c>
      <c r="U9" s="46">
        <v>0</v>
      </c>
      <c r="V9" s="47" t="e">
        <f t="shared" si="5"/>
        <v>#DIV/0!</v>
      </c>
      <c r="W9" s="47" t="e">
        <f t="shared" si="6"/>
        <v>#VALUE!</v>
      </c>
      <c r="X9" s="48"/>
      <c r="Y9" s="24"/>
      <c r="Z9" s="25"/>
      <c r="AA9" s="25"/>
    </row>
    <row r="10" customHeight="1" spans="1:27">
      <c r="A10" s="19"/>
      <c r="B10" s="19"/>
      <c r="C10" s="20"/>
      <c r="D10" s="19"/>
      <c r="E10" s="19"/>
      <c r="F10" s="19"/>
      <c r="G10" s="19"/>
      <c r="H10" s="19"/>
      <c r="I10" s="19"/>
      <c r="J10" s="19"/>
      <c r="K10" s="24"/>
      <c r="L10" s="24"/>
      <c r="M10" s="24"/>
      <c r="N10" s="24">
        <f t="shared" si="0"/>
        <v>0</v>
      </c>
      <c r="O10" s="27" t="e">
        <f t="shared" si="1"/>
        <v>#DIV/0!</v>
      </c>
      <c r="P10" s="24"/>
      <c r="Q10" s="42">
        <f t="shared" si="2"/>
        <v>0</v>
      </c>
      <c r="R10" s="43" t="e">
        <f t="shared" si="3"/>
        <v>#DIV/0!</v>
      </c>
      <c r="S10" s="44" t="str">
        <f t="shared" si="4"/>
        <v/>
      </c>
      <c r="T10" s="45" t="b">
        <f>IF($C10="深圳屹林达",15%)</f>
        <v>0</v>
      </c>
      <c r="U10" s="46">
        <v>0</v>
      </c>
      <c r="V10" s="47" t="e">
        <f t="shared" si="5"/>
        <v>#DIV/0!</v>
      </c>
      <c r="W10" s="47" t="e">
        <f t="shared" si="6"/>
        <v>#VALUE!</v>
      </c>
      <c r="X10" s="48"/>
      <c r="Y10" s="24"/>
      <c r="Z10" s="25"/>
      <c r="AA10" s="25"/>
    </row>
    <row r="11" customHeight="1" spans="1:27">
      <c r="A11" s="19"/>
      <c r="B11" s="19"/>
      <c r="C11" s="20"/>
      <c r="D11" s="19"/>
      <c r="E11" s="19"/>
      <c r="F11" s="19"/>
      <c r="G11" s="19"/>
      <c r="H11" s="19"/>
      <c r="I11" s="19"/>
      <c r="J11" s="19"/>
      <c r="K11" s="24"/>
      <c r="L11" s="24"/>
      <c r="M11" s="24"/>
      <c r="N11" s="24">
        <f t="shared" si="0"/>
        <v>0</v>
      </c>
      <c r="O11" s="27" t="e">
        <f t="shared" si="1"/>
        <v>#DIV/0!</v>
      </c>
      <c r="P11" s="24"/>
      <c r="Q11" s="42">
        <f t="shared" si="2"/>
        <v>0</v>
      </c>
      <c r="R11" s="43" t="e">
        <f t="shared" si="3"/>
        <v>#DIV/0!</v>
      </c>
      <c r="S11" s="44" t="str">
        <f t="shared" si="4"/>
        <v/>
      </c>
      <c r="T11" s="45" t="b">
        <f>IF($C11="深圳屹林达",15%)</f>
        <v>0</v>
      </c>
      <c r="U11" s="46">
        <v>0</v>
      </c>
      <c r="V11" s="47" t="e">
        <f t="shared" si="5"/>
        <v>#DIV/0!</v>
      </c>
      <c r="W11" s="47" t="e">
        <f t="shared" si="6"/>
        <v>#VALUE!</v>
      </c>
      <c r="X11" s="48"/>
      <c r="Y11" s="24"/>
      <c r="Z11" s="25"/>
      <c r="AA11" s="25"/>
    </row>
    <row r="12" customHeight="1" spans="1:27">
      <c r="A12" s="19"/>
      <c r="B12" s="19"/>
      <c r="C12" s="20"/>
      <c r="D12" s="19"/>
      <c r="E12" s="19"/>
      <c r="F12" s="19"/>
      <c r="G12" s="19"/>
      <c r="H12" s="19"/>
      <c r="I12" s="19"/>
      <c r="J12" s="19"/>
      <c r="K12" s="24"/>
      <c r="L12" s="24"/>
      <c r="M12" s="24"/>
      <c r="N12" s="24">
        <f t="shared" si="0"/>
        <v>0</v>
      </c>
      <c r="O12" s="27" t="e">
        <f t="shared" si="1"/>
        <v>#DIV/0!</v>
      </c>
      <c r="P12" s="24"/>
      <c r="Q12" s="42">
        <f t="shared" si="2"/>
        <v>0</v>
      </c>
      <c r="R12" s="43" t="e">
        <f t="shared" si="3"/>
        <v>#DIV/0!</v>
      </c>
      <c r="S12" s="44" t="str">
        <f t="shared" si="4"/>
        <v/>
      </c>
      <c r="T12" s="45" t="b">
        <f>IF($C12="深圳屹林达",15%)</f>
        <v>0</v>
      </c>
      <c r="U12" s="46">
        <v>0</v>
      </c>
      <c r="V12" s="47" t="e">
        <f t="shared" si="5"/>
        <v>#DIV/0!</v>
      </c>
      <c r="W12" s="47" t="e">
        <f t="shared" si="6"/>
        <v>#VALUE!</v>
      </c>
      <c r="X12" s="48"/>
      <c r="Y12" s="24"/>
      <c r="Z12" s="25"/>
      <c r="AA12" s="25"/>
    </row>
    <row r="13" customHeight="1" spans="1:27">
      <c r="A13" s="19"/>
      <c r="B13" s="19"/>
      <c r="C13" s="20"/>
      <c r="D13" s="19"/>
      <c r="E13" s="19"/>
      <c r="F13" s="19"/>
      <c r="G13" s="19"/>
      <c r="H13" s="19"/>
      <c r="I13" s="19"/>
      <c r="J13" s="19"/>
      <c r="K13" s="24"/>
      <c r="L13" s="24"/>
      <c r="M13" s="24"/>
      <c r="N13" s="24">
        <f t="shared" si="0"/>
        <v>0</v>
      </c>
      <c r="O13" s="27" t="e">
        <f t="shared" si="1"/>
        <v>#DIV/0!</v>
      </c>
      <c r="P13" s="24"/>
      <c r="Q13" s="42">
        <f t="shared" si="2"/>
        <v>0</v>
      </c>
      <c r="R13" s="43" t="e">
        <f t="shared" si="3"/>
        <v>#DIV/0!</v>
      </c>
      <c r="S13" s="49"/>
      <c r="T13" s="50"/>
      <c r="U13" s="50"/>
      <c r="V13" s="51"/>
      <c r="W13" s="52"/>
      <c r="X13" s="48"/>
      <c r="Y13" s="24"/>
      <c r="Z13" s="25"/>
      <c r="AA13" s="25"/>
    </row>
    <row r="14" customHeight="1" spans="14:18">
      <c r="N14" s="24">
        <f t="shared" si="0"/>
        <v>0</v>
      </c>
      <c r="O14" s="27" t="e">
        <f t="shared" si="1"/>
        <v>#DIV/0!</v>
      </c>
      <c r="R14" s="43" t="e">
        <f t="shared" si="3"/>
        <v>#DIV/0!</v>
      </c>
    </row>
    <row r="15" customHeight="1" spans="14:18">
      <c r="N15" s="24">
        <f t="shared" si="0"/>
        <v>0</v>
      </c>
      <c r="O15" s="27" t="e">
        <f t="shared" si="1"/>
        <v>#DIV/0!</v>
      </c>
      <c r="R15" s="43" t="e">
        <f t="shared" si="3"/>
        <v>#DIV/0!</v>
      </c>
    </row>
    <row r="16" customHeight="1" spans="14:18">
      <c r="N16" s="24">
        <f t="shared" si="0"/>
        <v>0</v>
      </c>
      <c r="O16" s="27" t="e">
        <f t="shared" si="1"/>
        <v>#DIV/0!</v>
      </c>
      <c r="R16" s="43" t="e">
        <f t="shared" si="3"/>
        <v>#DIV/0!</v>
      </c>
    </row>
    <row r="17" customHeight="1" spans="18:18">
      <c r="R17" s="43" t="e">
        <f t="shared" si="3"/>
        <v>#DIV/0!</v>
      </c>
    </row>
    <row r="18" customHeight="1" spans="18:18">
      <c r="R18" s="43" t="e">
        <f t="shared" si="3"/>
        <v>#DIV/0!</v>
      </c>
    </row>
    <row r="19" customHeight="1" spans="18:18">
      <c r="R19" s="43" t="e">
        <f t="shared" si="3"/>
        <v>#DIV/0!</v>
      </c>
    </row>
    <row r="20" customHeight="1" spans="18:18">
      <c r="R20" s="43" t="e">
        <f t="shared" si="3"/>
        <v>#DIV/0!</v>
      </c>
    </row>
    <row r="21" customHeight="1" spans="18:18">
      <c r="R21" s="43" t="e">
        <f t="shared" si="3"/>
        <v>#DIV/0!</v>
      </c>
    </row>
    <row r="22" customHeight="1" spans="18:18">
      <c r="R22" s="43" t="e">
        <f t="shared" si="3"/>
        <v>#DIV/0!</v>
      </c>
    </row>
  </sheetData>
  <autoFilter ref="A3:AE22">
    <extLst/>
  </autoFilter>
  <mergeCells count="3">
    <mergeCell ref="X1:Z2"/>
    <mergeCell ref="A1:R2"/>
    <mergeCell ref="S1:W2"/>
  </mergeCells>
  <conditionalFormatting sqref="V3:V1048576">
    <cfRule type="expression" dxfId="0" priority="93">
      <formula>$V3&gt;$S3</formula>
    </cfRule>
  </conditionalFormatting>
  <conditionalFormatting sqref="W3:W1048576">
    <cfRule type="cellIs" dxfId="1" priority="100" operator="lessThan">
      <formula>0</formula>
    </cfRule>
  </conditionalFormatting>
  <dataValidations count="3">
    <dataValidation type="list" allowBlank="1" showInputMessage="1" showErrorMessage="1" sqref="C3 C13:C1048576">
      <formula1>"深圳福达通,康为,新浪潮,湖南飞英达,志奋领,腾马"</formula1>
    </dataValidation>
    <dataValidation type="list" allowBlank="1" showInputMessage="1" showErrorMessage="1" sqref="C1:C2">
      <formula1>"深圳福达通,康为,新浪潮,湖南飞英达,志奋领"</formula1>
    </dataValidation>
    <dataValidation type="list" allowBlank="1" showInputMessage="1" showErrorMessage="1" sqref="C4:C12">
      <formula1>"深圳屹林达"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pane ySplit="1" topLeftCell="A2" activePane="bottomLeft" state="frozen"/>
      <selection/>
      <selection pane="bottomLeft" activeCell="M28" sqref="M28:M29"/>
    </sheetView>
  </sheetViews>
  <sheetFormatPr defaultColWidth="9" defaultRowHeight="14.25" outlineLevelCol="3"/>
  <cols>
    <col min="1" max="1" width="12" style="1" customWidth="1"/>
    <col min="2" max="2" width="15.75" style="1" customWidth="1"/>
    <col min="3" max="3" width="15.25" style="1" customWidth="1"/>
    <col min="4" max="4" width="12.75" customWidth="1"/>
  </cols>
  <sheetData>
    <row r="1" spans="1:3">
      <c r="A1" s="1" t="s">
        <v>3</v>
      </c>
      <c r="B1" s="1" t="s">
        <v>28</v>
      </c>
      <c r="C1" s="1" t="s">
        <v>38</v>
      </c>
    </row>
    <row r="2" spans="2:3">
      <c r="B2" s="2"/>
      <c r="C2" s="3"/>
    </row>
    <row r="3" spans="2:2">
      <c r="B3" s="2"/>
    </row>
    <row r="4" spans="2:2">
      <c r="B4" s="2"/>
    </row>
    <row r="5" spans="2:2">
      <c r="B5" s="2"/>
    </row>
    <row r="41" spans="2:2">
      <c r="B41" s="2"/>
    </row>
    <row r="49" customFormat="1" spans="1:3">
      <c r="A49" s="1"/>
      <c r="B49" s="1"/>
      <c r="C49" s="1"/>
    </row>
    <row r="50" customFormat="1" spans="1:3">
      <c r="A50" s="1"/>
      <c r="B50" s="1"/>
      <c r="C50" s="1"/>
    </row>
    <row r="51" customFormat="1" spans="1:3">
      <c r="A51" s="1"/>
      <c r="B51" s="1"/>
      <c r="C51" s="1"/>
    </row>
    <row r="52" customFormat="1" spans="1:3">
      <c r="A52" s="1"/>
      <c r="B52" s="1"/>
      <c r="C52" s="1"/>
    </row>
    <row r="54" spans="4:4">
      <c r="D54" s="4"/>
    </row>
    <row r="55" spans="4:4">
      <c r="D5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商务费用报备申请单1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WPS_1590671423</cp:lastModifiedBy>
  <dcterms:created xsi:type="dcterms:W3CDTF">2023-05-15T16:12:00Z</dcterms:created>
  <dcterms:modified xsi:type="dcterms:W3CDTF">2024-08-05T10:33:46Z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DC117FDA35194991B548644D85DBDF70_13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