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<sst xmlns="http://schemas.openxmlformats.org/spreadsheetml/2006/main" count="74" uniqueCount="63">
  <si>
    <t>2024桂林旅游名单</t>
  </si>
  <si>
    <t>序号</t>
  </si>
  <si>
    <t>姓名</t>
  </si>
  <si>
    <t>身份证</t>
  </si>
  <si>
    <t>性别</t>
  </si>
  <si>
    <t>年龄</t>
  </si>
  <si>
    <t>电话</t>
  </si>
  <si>
    <t>备注</t>
  </si>
  <si>
    <t>费用</t>
  </si>
  <si>
    <t>吴旭娜</t>
  </si>
  <si>
    <t>431202198310310823</t>
  </si>
  <si>
    <t>双标</t>
  </si>
  <si>
    <t xml:space="preserve">汪思鸣  </t>
  </si>
  <si>
    <t>430104201303100079</t>
  </si>
  <si>
    <t>袁丽</t>
  </si>
  <si>
    <t>430722198805146924</t>
  </si>
  <si>
    <t xml:space="preserve">陈睿 </t>
  </si>
  <si>
    <t>430722201212300273</t>
  </si>
  <si>
    <t>刘颖慧</t>
  </si>
  <si>
    <t>362429198411270027</t>
  </si>
  <si>
    <t>欧阳金云</t>
  </si>
  <si>
    <t>362429195805280320</t>
  </si>
  <si>
    <t>彭熠宸</t>
  </si>
  <si>
    <t>430121202012100176</t>
  </si>
  <si>
    <t>刘锡林</t>
  </si>
  <si>
    <t>362429195611230317</t>
  </si>
  <si>
    <t>黄敢</t>
  </si>
  <si>
    <t>430121198310032010</t>
  </si>
  <si>
    <t>郭丹婷</t>
  </si>
  <si>
    <t>430225199402223020</t>
  </si>
  <si>
    <t>龙晶</t>
  </si>
  <si>
    <t>43012119990709362X</t>
  </si>
  <si>
    <t>徐欣</t>
  </si>
  <si>
    <t>430522198909063903</t>
  </si>
  <si>
    <t>张亚</t>
  </si>
  <si>
    <t>43012119800721572X</t>
  </si>
  <si>
    <t>洪文泽</t>
  </si>
  <si>
    <t>43092119850911421X</t>
  </si>
  <si>
    <t>任享</t>
  </si>
  <si>
    <t>430121198912198579</t>
  </si>
  <si>
    <t>刘代鹏</t>
  </si>
  <si>
    <t>430581200103062012</t>
  </si>
  <si>
    <t>郭永康</t>
  </si>
  <si>
    <t>430981200002156919</t>
  </si>
  <si>
    <t>杨丽姣</t>
  </si>
  <si>
    <t>43250319870818316X</t>
  </si>
  <si>
    <t xml:space="preserve">黄诗诗 </t>
  </si>
  <si>
    <t>431382201505210349</t>
  </si>
  <si>
    <t>龚细连</t>
  </si>
  <si>
    <t>432503196604233565</t>
  </si>
  <si>
    <t>张洁</t>
  </si>
  <si>
    <t>430121199811173641</t>
  </si>
  <si>
    <t>张虹雨</t>
  </si>
  <si>
    <t>430121200004083629</t>
  </si>
  <si>
    <t>甘波</t>
  </si>
  <si>
    <t>522228199710283650</t>
  </si>
  <si>
    <t>李溯</t>
  </si>
  <si>
    <t>430381199402230016</t>
  </si>
  <si>
    <t>李甜</t>
  </si>
  <si>
    <t>43018119901122032X</t>
  </si>
  <si>
    <t>夏毅</t>
  </si>
  <si>
    <t>430682199208166623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</si>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</sst>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4" xfId="50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49" fontId="2" fillId="0" borderId="6" xfId="50" applyNumberFormat="1" applyFont="1" applyFill="1" applyBorder="1" applyAlignment="1">
      <alignment horizontal="center" vertical="center" wrapText="1"/>
    </xf>
    <xf numFmtId="0" fontId="3" fillId="0" borderId="6" xfId="49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6" xfId="49" applyNumberFormat="1" applyFont="1" applyFill="1" applyBorder="1" applyAlignment="1" quotePrefix="1">
      <alignment horizontal="center" vertical="center" wrapText="1"/>
    </xf>
    <xf numFmtId="0" fontId="3" fillId="0" borderId="4" xfId="49" applyNumberFormat="1" applyFont="1" applyFill="1" applyBorder="1" applyAlignment="1" quotePrefix="1">
      <alignment horizontal="center" vertical="center" wrapText="1"/>
    </xf>
    <xf numFmtId="0" fontId="3" fillId="0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4;&#33521;&#36798;\&#34892;&#25919;&#20154;&#20107;\&#20154;&#20107;&#36164;&#26009;\&#33457;&#21517;&#20876;2024.6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人员表"/>
      <sheetName val="异动人员"/>
      <sheetName val="在职花名册"/>
      <sheetName val="离职人员"/>
      <sheetName val="长沙在职人员（包含西安）"/>
      <sheetName val="深圳在职人员"/>
      <sheetName val="离职人员表"/>
      <sheetName val="社保名单"/>
    </sheetNames>
    <sheetDataSet>
      <sheetData sheetId="0">
        <row r="6">
          <cell r="D6" t="str">
            <v>吴旭娜</v>
          </cell>
          <cell r="E6" t="str">
            <v>项目部</v>
          </cell>
          <cell r="F6" t="str">
            <v>项目助理</v>
          </cell>
        </row>
        <row r="6">
          <cell r="I6" t="str">
            <v>女</v>
          </cell>
          <cell r="J6">
            <v>44543</v>
          </cell>
          <cell r="K6" t="str">
            <v>2年7个月</v>
          </cell>
          <cell r="L6" t="str">
            <v>转正</v>
          </cell>
          <cell r="M6" t="str">
            <v>3个月</v>
          </cell>
          <cell r="N6">
            <v>5000</v>
          </cell>
          <cell r="O6">
            <v>5500</v>
          </cell>
          <cell r="P6">
            <v>13574834836</v>
          </cell>
        </row>
        <row r="7">
          <cell r="D7" t="str">
            <v>袁丽</v>
          </cell>
          <cell r="E7" t="str">
            <v>商务部</v>
          </cell>
          <cell r="F7" t="str">
            <v>商务主管</v>
          </cell>
        </row>
        <row r="7">
          <cell r="I7" t="str">
            <v>女</v>
          </cell>
          <cell r="J7">
            <v>43586</v>
          </cell>
          <cell r="K7" t="str">
            <v>5年2个月</v>
          </cell>
          <cell r="L7" t="str">
            <v>转正</v>
          </cell>
        </row>
        <row r="7">
          <cell r="O7">
            <v>7500</v>
          </cell>
          <cell r="P7">
            <v>15111365970</v>
          </cell>
        </row>
        <row r="8">
          <cell r="D8" t="str">
            <v>刘颖慧</v>
          </cell>
          <cell r="E8" t="str">
            <v>商务部</v>
          </cell>
          <cell r="F8" t="str">
            <v>商务报价</v>
          </cell>
        </row>
        <row r="8">
          <cell r="I8" t="str">
            <v>女</v>
          </cell>
          <cell r="J8">
            <v>42485</v>
          </cell>
          <cell r="K8" t="str">
            <v>8年2个月</v>
          </cell>
          <cell r="L8" t="str">
            <v>转正</v>
          </cell>
        </row>
        <row r="8">
          <cell r="O8">
            <v>5800</v>
          </cell>
          <cell r="P8">
            <v>13975800476</v>
          </cell>
        </row>
        <row r="9">
          <cell r="D9" t="str">
            <v>郭丹婷</v>
          </cell>
          <cell r="E9" t="str">
            <v>综合管理部</v>
          </cell>
          <cell r="F9" t="str">
            <v>综合管理部部长</v>
          </cell>
          <cell r="G9" t="str">
            <v>A4</v>
          </cell>
          <cell r="H9">
            <v>3</v>
          </cell>
          <cell r="I9" t="str">
            <v>女</v>
          </cell>
          <cell r="J9">
            <v>44613</v>
          </cell>
          <cell r="K9" t="str">
            <v>2年4个月</v>
          </cell>
          <cell r="L9" t="str">
            <v>转正</v>
          </cell>
          <cell r="M9" t="str">
            <v>1个月</v>
          </cell>
        </row>
        <row r="9">
          <cell r="P9">
            <v>13266824269</v>
          </cell>
        </row>
        <row r="10">
          <cell r="D10" t="str">
            <v>洪文泽</v>
          </cell>
          <cell r="E10" t="str">
            <v>销售部</v>
          </cell>
          <cell r="F10" t="str">
            <v>销售工程师</v>
          </cell>
          <cell r="G10" t="str">
            <v>A3</v>
          </cell>
          <cell r="H10">
            <v>3</v>
          </cell>
          <cell r="I10" t="str">
            <v>男</v>
          </cell>
          <cell r="J10">
            <v>44713</v>
          </cell>
          <cell r="K10" t="str">
            <v>2年1个月</v>
          </cell>
          <cell r="L10" t="str">
            <v>转正</v>
          </cell>
          <cell r="M10" t="str">
            <v>2个月</v>
          </cell>
          <cell r="N10">
            <v>6000</v>
          </cell>
          <cell r="O10">
            <v>7000</v>
          </cell>
          <cell r="P10">
            <v>13975124270</v>
          </cell>
        </row>
        <row r="11">
          <cell r="D11" t="str">
            <v>黄敢</v>
          </cell>
          <cell r="E11" t="str">
            <v>商务部</v>
          </cell>
          <cell r="F11" t="str">
            <v>配送司机</v>
          </cell>
          <cell r="G11" t="str">
            <v>A1</v>
          </cell>
          <cell r="H11">
            <v>3</v>
          </cell>
          <cell r="I11" t="str">
            <v>男</v>
          </cell>
          <cell r="J11">
            <v>44725</v>
          </cell>
          <cell r="K11" t="str">
            <v>2年1个月</v>
          </cell>
          <cell r="L11" t="str">
            <v>转正</v>
          </cell>
          <cell r="M11" t="str">
            <v>3个月</v>
          </cell>
          <cell r="N11">
            <v>4000</v>
          </cell>
          <cell r="O11">
            <v>4500</v>
          </cell>
          <cell r="P11">
            <v>15308471540</v>
          </cell>
        </row>
        <row r="12">
          <cell r="D12" t="str">
            <v>曾琼</v>
          </cell>
          <cell r="E12" t="str">
            <v>商务部</v>
          </cell>
          <cell r="F12" t="str">
            <v>商务报价</v>
          </cell>
        </row>
        <row r="12">
          <cell r="I12" t="str">
            <v>女</v>
          </cell>
          <cell r="J12">
            <v>44732</v>
          </cell>
          <cell r="K12" t="str">
            <v>2年0个月</v>
          </cell>
          <cell r="L12" t="str">
            <v>转正</v>
          </cell>
          <cell r="M12" t="str">
            <v>3个月</v>
          </cell>
          <cell r="N12">
            <v>4000</v>
          </cell>
          <cell r="O12">
            <v>4500</v>
          </cell>
          <cell r="P12">
            <v>18390533643</v>
          </cell>
        </row>
        <row r="13">
          <cell r="D13" t="str">
            <v>徐欣</v>
          </cell>
          <cell r="E13" t="str">
            <v>商务部</v>
          </cell>
          <cell r="F13" t="str">
            <v>商务报价</v>
          </cell>
        </row>
        <row r="13">
          <cell r="I13" t="str">
            <v>女</v>
          </cell>
          <cell r="J13">
            <v>44732</v>
          </cell>
          <cell r="K13" t="str">
            <v>2年0个月</v>
          </cell>
          <cell r="L13" t="str">
            <v>转正</v>
          </cell>
          <cell r="M13" t="str">
            <v>3个月</v>
          </cell>
          <cell r="N13">
            <v>4000</v>
          </cell>
          <cell r="O13">
            <v>4500</v>
          </cell>
          <cell r="P13">
            <v>19807483473</v>
          </cell>
        </row>
        <row r="14">
          <cell r="D14" t="str">
            <v>刘代鹏</v>
          </cell>
          <cell r="E14" t="str">
            <v>销售部</v>
          </cell>
          <cell r="F14" t="str">
            <v>技术支持</v>
          </cell>
        </row>
        <row r="14">
          <cell r="I14" t="str">
            <v>男</v>
          </cell>
          <cell r="J14">
            <v>44739</v>
          </cell>
          <cell r="K14" t="str">
            <v>2年0个月</v>
          </cell>
          <cell r="L14" t="str">
            <v>转正</v>
          </cell>
          <cell r="M14" t="str">
            <v>3个月</v>
          </cell>
          <cell r="N14">
            <v>3000</v>
          </cell>
          <cell r="O14">
            <v>4000</v>
          </cell>
          <cell r="P14">
            <v>17673846717</v>
          </cell>
        </row>
        <row r="15">
          <cell r="D15" t="str">
            <v>张亚</v>
          </cell>
          <cell r="E15" t="str">
            <v>商务部</v>
          </cell>
          <cell r="F15" t="str">
            <v>仓库文员</v>
          </cell>
        </row>
        <row r="15">
          <cell r="I15" t="str">
            <v>女</v>
          </cell>
          <cell r="J15">
            <v>44866</v>
          </cell>
          <cell r="K15" t="str">
            <v>1年8个月</v>
          </cell>
          <cell r="L15" t="str">
            <v>转正</v>
          </cell>
          <cell r="M15" t="str">
            <v>3个月</v>
          </cell>
          <cell r="N15">
            <v>3800</v>
          </cell>
          <cell r="O15">
            <v>4200</v>
          </cell>
          <cell r="P15">
            <v>18274895628</v>
          </cell>
        </row>
        <row r="16">
          <cell r="D16" t="str">
            <v>杨丽姣</v>
          </cell>
          <cell r="E16" t="str">
            <v>采购部</v>
          </cell>
          <cell r="F16" t="str">
            <v>采购专员</v>
          </cell>
        </row>
        <row r="16">
          <cell r="I16" t="str">
            <v>女</v>
          </cell>
          <cell r="J16">
            <v>44966</v>
          </cell>
          <cell r="K16" t="str">
            <v>1年5个月</v>
          </cell>
          <cell r="L16" t="str">
            <v>转正</v>
          </cell>
          <cell r="M16" t="str">
            <v>3个月</v>
          </cell>
          <cell r="N16">
            <v>4000</v>
          </cell>
          <cell r="O16">
            <v>5000</v>
          </cell>
          <cell r="P16">
            <v>13717334541</v>
          </cell>
        </row>
        <row r="17">
          <cell r="D17" t="str">
            <v>任享</v>
          </cell>
          <cell r="E17" t="str">
            <v>销售部</v>
          </cell>
          <cell r="F17" t="str">
            <v>销售工程师</v>
          </cell>
        </row>
        <row r="17">
          <cell r="I17" t="str">
            <v>男</v>
          </cell>
          <cell r="J17">
            <v>45026</v>
          </cell>
          <cell r="K17" t="str">
            <v>1年3个月</v>
          </cell>
          <cell r="L17" t="str">
            <v>转正</v>
          </cell>
          <cell r="M17" t="str">
            <v>3个月</v>
          </cell>
          <cell r="N17">
            <v>4500</v>
          </cell>
          <cell r="O17">
            <v>5200</v>
          </cell>
          <cell r="P17">
            <v>18229884149</v>
          </cell>
        </row>
        <row r="18">
          <cell r="D18" t="str">
            <v>龙晶</v>
          </cell>
          <cell r="E18" t="str">
            <v>采购部</v>
          </cell>
          <cell r="F18" t="str">
            <v>采购专员</v>
          </cell>
        </row>
        <row r="18">
          <cell r="I18" t="str">
            <v>女</v>
          </cell>
          <cell r="J18">
            <v>45026</v>
          </cell>
          <cell r="K18" t="str">
            <v>1年3个月</v>
          </cell>
          <cell r="L18" t="str">
            <v>转正</v>
          </cell>
          <cell r="M18" t="str">
            <v>3个月</v>
          </cell>
          <cell r="N18">
            <v>4000</v>
          </cell>
          <cell r="O18">
            <v>5000</v>
          </cell>
          <cell r="P18">
            <v>15974204507</v>
          </cell>
        </row>
        <row r="19">
          <cell r="D19" t="str">
            <v>郭永康</v>
          </cell>
          <cell r="E19" t="str">
            <v>销售部</v>
          </cell>
          <cell r="F19" t="str">
            <v>技术支持</v>
          </cell>
        </row>
        <row r="19">
          <cell r="I19" t="str">
            <v>男</v>
          </cell>
          <cell r="J19">
            <v>45102</v>
          </cell>
          <cell r="K19" t="str">
            <v>1年0个月</v>
          </cell>
          <cell r="L19" t="str">
            <v>转正</v>
          </cell>
          <cell r="M19" t="str">
            <v>3个月</v>
          </cell>
          <cell r="N19">
            <v>4000</v>
          </cell>
          <cell r="O19">
            <v>5000</v>
          </cell>
          <cell r="P19">
            <v>18397531841</v>
          </cell>
        </row>
        <row r="20">
          <cell r="D20" t="str">
            <v>甘波</v>
          </cell>
          <cell r="E20" t="str">
            <v>销售部</v>
          </cell>
          <cell r="F20" t="str">
            <v>销售工程师</v>
          </cell>
        </row>
        <row r="20">
          <cell r="I20" t="str">
            <v>男</v>
          </cell>
          <cell r="J20">
            <v>45113</v>
          </cell>
          <cell r="K20" t="str">
            <v>1年0个月</v>
          </cell>
          <cell r="L20" t="str">
            <v>转正</v>
          </cell>
          <cell r="M20" t="str">
            <v>3个月</v>
          </cell>
          <cell r="N20">
            <v>4500</v>
          </cell>
          <cell r="O20">
            <v>5000</v>
          </cell>
          <cell r="P20">
            <v>18175191171</v>
          </cell>
        </row>
        <row r="21">
          <cell r="D21" t="str">
            <v>李溯</v>
          </cell>
          <cell r="E21" t="str">
            <v>销售部</v>
          </cell>
          <cell r="F21" t="str">
            <v>销售主管</v>
          </cell>
        </row>
        <row r="21">
          <cell r="I21" t="str">
            <v>男</v>
          </cell>
          <cell r="J21">
            <v>45161</v>
          </cell>
          <cell r="K21" t="str">
            <v>0年10个月</v>
          </cell>
          <cell r="L21" t="str">
            <v>转正</v>
          </cell>
          <cell r="M21" t="str">
            <v>3个月</v>
          </cell>
          <cell r="N21">
            <v>5500</v>
          </cell>
          <cell r="O21">
            <v>6000</v>
          </cell>
          <cell r="P21">
            <v>13469082300</v>
          </cell>
        </row>
        <row r="22">
          <cell r="D22" t="str">
            <v>李甜</v>
          </cell>
          <cell r="E22" t="str">
            <v>财务部</v>
          </cell>
          <cell r="F22" t="str">
            <v>出纳</v>
          </cell>
        </row>
        <row r="22">
          <cell r="I22" t="str">
            <v>女</v>
          </cell>
          <cell r="J22">
            <v>45376</v>
          </cell>
          <cell r="K22" t="str">
            <v>0年3个月</v>
          </cell>
          <cell r="L22" t="str">
            <v>转正</v>
          </cell>
          <cell r="M22" t="str">
            <v>3个月</v>
          </cell>
          <cell r="N22">
            <v>4200</v>
          </cell>
          <cell r="O22">
            <v>4500</v>
          </cell>
          <cell r="P22">
            <v>15116209421</v>
          </cell>
        </row>
        <row r="23">
          <cell r="D23" t="str">
            <v>夏毅</v>
          </cell>
          <cell r="E23" t="str">
            <v>财务部</v>
          </cell>
          <cell r="F23" t="str">
            <v>会计</v>
          </cell>
        </row>
        <row r="23">
          <cell r="I23" t="str">
            <v>女</v>
          </cell>
          <cell r="J23">
            <v>45383</v>
          </cell>
          <cell r="K23" t="str">
            <v>0年3个月</v>
          </cell>
          <cell r="L23" t="str">
            <v>转正</v>
          </cell>
          <cell r="M23" t="str">
            <v>3个月</v>
          </cell>
          <cell r="N23">
            <v>4800</v>
          </cell>
          <cell r="O23">
            <v>5200</v>
          </cell>
          <cell r="P23">
            <v>18692264421</v>
          </cell>
        </row>
        <row r="24">
          <cell r="D24" t="str">
            <v>陈佳杰</v>
          </cell>
          <cell r="E24" t="str">
            <v>销售部</v>
          </cell>
          <cell r="F24" t="str">
            <v>渠道销售</v>
          </cell>
        </row>
        <row r="24">
          <cell r="I24" t="str">
            <v>男</v>
          </cell>
          <cell r="J24">
            <v>45446</v>
          </cell>
          <cell r="K24" t="str">
            <v>0年1个月</v>
          </cell>
        </row>
        <row r="24">
          <cell r="M24" t="str">
            <v>3个月</v>
          </cell>
          <cell r="N24">
            <v>4500</v>
          </cell>
          <cell r="O24">
            <v>5000</v>
          </cell>
          <cell r="P24">
            <v>15575950611</v>
          </cell>
        </row>
        <row r="25">
          <cell r="D25" t="str">
            <v>卢新美</v>
          </cell>
          <cell r="E25" t="str">
            <v>采购部</v>
          </cell>
          <cell r="F25" t="str">
            <v>采购助理</v>
          </cell>
        </row>
        <row r="25">
          <cell r="I25" t="str">
            <v>女</v>
          </cell>
          <cell r="J25">
            <v>45469</v>
          </cell>
          <cell r="K25" t="str">
            <v>0年0个月</v>
          </cell>
        </row>
        <row r="25">
          <cell r="M25" t="str">
            <v>3个月</v>
          </cell>
          <cell r="N25">
            <v>4000</v>
          </cell>
          <cell r="O25">
            <v>4500</v>
          </cell>
          <cell r="P25">
            <v>15387536030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L25" sqref="L25"/>
    </sheetView>
  </sheetViews>
  <sheetFormatPr defaultColWidth="9" defaultRowHeight="13.5" outlineLevelCol="7"/>
  <cols>
    <col min="1" max="1" width="5.875" style="1" customWidth="1"/>
    <col min="3" max="3" width="19.25" customWidth="1"/>
    <col min="4" max="4" width="9.75" customWidth="1"/>
    <col min="5" max="5" width="9" style="1"/>
    <col min="6" max="6" width="18.875" customWidth="1"/>
    <col min="7" max="7" width="10.75" customWidth="1"/>
    <col min="8" max="8" width="9" style="1"/>
  </cols>
  <sheetData>
    <row r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>
        <v>1</v>
      </c>
      <c r="B3" s="5" t="s">
        <v>9</v>
      </c>
      <c r="C3" s="6" t="s">
        <v>10</v>
      </c>
      <c r="D3" s="6" t="str">
        <f t="shared" ref="D3:D28" si="0">IF(MOD(MID(C3,17,1),2),"男","女")</f>
        <v>女</v>
      </c>
      <c r="E3" s="7">
        <f ca="1" t="shared" ref="E3:E28" si="1">DATEDIF(TEXT(MID(C3,7,8),"#-00-00"),TODAY(),"Y")</f>
        <v>40</v>
      </c>
      <c r="F3" s="8">
        <f ca="1">VLOOKUP(B3,[1]在职人员表!$D$6:$P$25,13,0)</f>
        <v>13574834836</v>
      </c>
      <c r="G3" s="7" t="s">
        <v>11</v>
      </c>
      <c r="H3" s="9">
        <v>990</v>
      </c>
    </row>
    <row r="4" ht="14.25" spans="1:8">
      <c r="A4" s="4">
        <v>2</v>
      </c>
      <c r="B4" s="10" t="s">
        <v>12</v>
      </c>
      <c r="C4" s="30" t="s">
        <v>13</v>
      </c>
      <c r="D4" s="11" t="str">
        <f t="shared" si="0"/>
        <v>男</v>
      </c>
      <c r="E4" s="12">
        <f ca="1" t="shared" si="1"/>
        <v>11</v>
      </c>
      <c r="F4" s="13"/>
      <c r="G4" s="14"/>
      <c r="H4" s="15">
        <v>990</v>
      </c>
    </row>
    <row r="5" ht="14.25" spans="1:8">
      <c r="A5" s="4">
        <v>3</v>
      </c>
      <c r="B5" s="16" t="s">
        <v>14</v>
      </c>
      <c r="C5" s="31" t="s">
        <v>15</v>
      </c>
      <c r="D5" s="6" t="str">
        <f t="shared" si="0"/>
        <v>女</v>
      </c>
      <c r="E5" s="7">
        <f ca="1" t="shared" si="1"/>
        <v>36</v>
      </c>
      <c r="F5" s="8">
        <f ca="1">VLOOKUP(B5,[1]在职人员表!$D$6:$P$25,13,0)</f>
        <v>15111365970</v>
      </c>
      <c r="G5" s="7" t="s">
        <v>11</v>
      </c>
      <c r="H5" s="9">
        <v>990</v>
      </c>
    </row>
    <row r="6" ht="14.25" spans="1:8">
      <c r="A6" s="4">
        <v>4</v>
      </c>
      <c r="B6" s="17" t="s">
        <v>16</v>
      </c>
      <c r="C6" s="30" t="s">
        <v>17</v>
      </c>
      <c r="D6" s="11" t="str">
        <f t="shared" si="0"/>
        <v>男</v>
      </c>
      <c r="E6" s="12">
        <f ca="1" t="shared" si="1"/>
        <v>11</v>
      </c>
      <c r="F6" s="13"/>
      <c r="G6" s="14"/>
      <c r="H6" s="15">
        <v>990</v>
      </c>
    </row>
    <row r="7" ht="14.25" spans="1:8">
      <c r="A7" s="4">
        <v>5</v>
      </c>
      <c r="B7" s="16" t="s">
        <v>18</v>
      </c>
      <c r="C7" s="31" t="s">
        <v>19</v>
      </c>
      <c r="D7" s="6" t="str">
        <f t="shared" si="0"/>
        <v>女</v>
      </c>
      <c r="E7" s="7">
        <f ca="1" t="shared" si="1"/>
        <v>39</v>
      </c>
      <c r="F7" s="8">
        <f ca="1">VLOOKUP(B7,[1]在职人员表!$D$6:$P$25,13,0)</f>
        <v>13975800476</v>
      </c>
      <c r="G7" s="18" t="s">
        <v>11</v>
      </c>
      <c r="H7" s="9">
        <v>990</v>
      </c>
    </row>
    <row r="8" ht="14.25" spans="1:8">
      <c r="A8" s="4">
        <v>6</v>
      </c>
      <c r="B8" s="19" t="s">
        <v>20</v>
      </c>
      <c r="C8" s="32" t="s">
        <v>21</v>
      </c>
      <c r="D8" s="20" t="str">
        <f t="shared" si="0"/>
        <v>女</v>
      </c>
      <c r="E8" s="21">
        <f ca="1" t="shared" si="1"/>
        <v>66</v>
      </c>
      <c r="F8" s="22"/>
      <c r="G8" s="23"/>
      <c r="H8" s="24">
        <v>990</v>
      </c>
    </row>
    <row r="9" ht="14.25" spans="1:8">
      <c r="A9" s="4">
        <v>7</v>
      </c>
      <c r="B9" s="17" t="s">
        <v>22</v>
      </c>
      <c r="C9" s="30" t="s">
        <v>23</v>
      </c>
      <c r="D9" s="11" t="str">
        <f t="shared" si="0"/>
        <v>男</v>
      </c>
      <c r="E9" s="12">
        <f ca="1" t="shared" si="1"/>
        <v>3</v>
      </c>
      <c r="F9" s="13"/>
      <c r="G9" s="25"/>
      <c r="H9" s="15">
        <v>0</v>
      </c>
    </row>
    <row r="10" ht="14.25" spans="1:8">
      <c r="A10" s="4">
        <v>8</v>
      </c>
      <c r="B10" s="16" t="s">
        <v>24</v>
      </c>
      <c r="C10" s="31" t="s">
        <v>25</v>
      </c>
      <c r="D10" s="6" t="str">
        <f t="shared" si="0"/>
        <v>男</v>
      </c>
      <c r="E10" s="7">
        <f ca="1" t="shared" si="1"/>
        <v>67</v>
      </c>
      <c r="F10" s="8"/>
      <c r="G10" s="18" t="s">
        <v>11</v>
      </c>
      <c r="H10" s="9">
        <v>990</v>
      </c>
    </row>
    <row r="11" ht="14.25" spans="1:8">
      <c r="A11" s="4">
        <v>9</v>
      </c>
      <c r="B11" s="26" t="s">
        <v>26</v>
      </c>
      <c r="C11" s="30" t="s">
        <v>27</v>
      </c>
      <c r="D11" s="11" t="str">
        <f t="shared" si="0"/>
        <v>男</v>
      </c>
      <c r="E11" s="14">
        <f ca="1" t="shared" si="1"/>
        <v>40</v>
      </c>
      <c r="F11" s="13">
        <f ca="1">VLOOKUP(B11,[1]在职人员表!$D$6:$P$25,13,0)</f>
        <v>15308471540</v>
      </c>
      <c r="G11" s="25"/>
      <c r="H11" s="15">
        <v>990</v>
      </c>
    </row>
    <row r="12" ht="14.25" spans="1:8">
      <c r="A12" s="4">
        <v>10</v>
      </c>
      <c r="B12" s="16" t="s">
        <v>28</v>
      </c>
      <c r="C12" s="6" t="s">
        <v>29</v>
      </c>
      <c r="D12" s="6" t="str">
        <f t="shared" si="0"/>
        <v>女</v>
      </c>
      <c r="E12" s="7">
        <f ca="1" t="shared" si="1"/>
        <v>30</v>
      </c>
      <c r="F12" s="8">
        <f ca="1">VLOOKUP(B12,[1]在职人员表!$D$6:$P$25,13,0)</f>
        <v>13266824269</v>
      </c>
      <c r="G12" s="7" t="s">
        <v>11</v>
      </c>
      <c r="H12" s="9">
        <v>990</v>
      </c>
    </row>
    <row r="13" ht="14.25" spans="1:8">
      <c r="A13" s="4">
        <v>11</v>
      </c>
      <c r="B13" s="26" t="s">
        <v>30</v>
      </c>
      <c r="C13" s="11" t="s">
        <v>31</v>
      </c>
      <c r="D13" s="11" t="str">
        <f t="shared" si="0"/>
        <v>女</v>
      </c>
      <c r="E13" s="14">
        <f ca="1" t="shared" si="1"/>
        <v>25</v>
      </c>
      <c r="F13" s="13">
        <f ca="1">VLOOKUP(B13,[1]在职人员表!$D$6:$P$25,13,0)</f>
        <v>15974204507</v>
      </c>
      <c r="G13" s="14"/>
      <c r="H13" s="15">
        <v>990</v>
      </c>
    </row>
    <row r="14" ht="14.25" spans="1:8">
      <c r="A14" s="4">
        <v>12</v>
      </c>
      <c r="B14" s="27" t="s">
        <v>32</v>
      </c>
      <c r="C14" s="31" t="s">
        <v>33</v>
      </c>
      <c r="D14" s="6" t="str">
        <f t="shared" si="0"/>
        <v>女</v>
      </c>
      <c r="E14" s="7">
        <f ca="1" t="shared" si="1"/>
        <v>34</v>
      </c>
      <c r="F14" s="8">
        <f ca="1">VLOOKUP(B14,[1]在职人员表!$D$6:$P$25,13,0)</f>
        <v>19807483473</v>
      </c>
      <c r="G14" s="7" t="s">
        <v>11</v>
      </c>
      <c r="H14" s="9">
        <v>990</v>
      </c>
    </row>
    <row r="15" ht="14.25" spans="1:8">
      <c r="A15" s="4">
        <v>13</v>
      </c>
      <c r="B15" s="26" t="s">
        <v>34</v>
      </c>
      <c r="C15" s="11" t="s">
        <v>35</v>
      </c>
      <c r="D15" s="11" t="str">
        <f t="shared" si="0"/>
        <v>女</v>
      </c>
      <c r="E15" s="14">
        <f ca="1" t="shared" si="1"/>
        <v>43</v>
      </c>
      <c r="F15" s="13">
        <f ca="1">VLOOKUP(B15,[1]在职人员表!$D$6:$P$25,13,0)</f>
        <v>18274895628</v>
      </c>
      <c r="G15" s="14"/>
      <c r="H15" s="15">
        <v>990</v>
      </c>
    </row>
    <row r="16" ht="14.25" spans="1:8">
      <c r="A16" s="4">
        <v>14</v>
      </c>
      <c r="B16" s="27" t="s">
        <v>36</v>
      </c>
      <c r="C16" s="6" t="s">
        <v>37</v>
      </c>
      <c r="D16" s="6" t="str">
        <f t="shared" si="0"/>
        <v>男</v>
      </c>
      <c r="E16" s="7">
        <f ca="1" t="shared" si="1"/>
        <v>38</v>
      </c>
      <c r="F16" s="8">
        <f ca="1">VLOOKUP(B16,[1]在职人员表!$D$6:$P$25,13,0)</f>
        <v>13975124270</v>
      </c>
      <c r="G16" s="18" t="s">
        <v>11</v>
      </c>
      <c r="H16" s="9">
        <v>990</v>
      </c>
    </row>
    <row r="17" ht="14.25" spans="1:8">
      <c r="A17" s="4">
        <v>15</v>
      </c>
      <c r="B17" s="26" t="s">
        <v>38</v>
      </c>
      <c r="C17" s="30" t="s">
        <v>39</v>
      </c>
      <c r="D17" s="11" t="str">
        <f t="shared" si="0"/>
        <v>男</v>
      </c>
      <c r="E17" s="14">
        <f ca="1" t="shared" si="1"/>
        <v>34</v>
      </c>
      <c r="F17" s="13">
        <f ca="1">VLOOKUP(B17,[1]在职人员表!$D$6:$P$25,13,0)</f>
        <v>18229884149</v>
      </c>
      <c r="G17" s="25"/>
      <c r="H17" s="15">
        <v>990</v>
      </c>
    </row>
    <row r="18" ht="14.25" spans="1:8">
      <c r="A18" s="4">
        <v>16</v>
      </c>
      <c r="B18" s="27" t="s">
        <v>40</v>
      </c>
      <c r="C18" s="31" t="s">
        <v>41</v>
      </c>
      <c r="D18" s="6" t="str">
        <f t="shared" si="0"/>
        <v>男</v>
      </c>
      <c r="E18" s="7">
        <f ca="1" t="shared" si="1"/>
        <v>23</v>
      </c>
      <c r="F18" s="8">
        <f ca="1">VLOOKUP(B18,[1]在职人员表!$D$6:$P$25,13,0)</f>
        <v>17673846717</v>
      </c>
      <c r="G18" s="18" t="s">
        <v>11</v>
      </c>
      <c r="H18" s="9">
        <v>990</v>
      </c>
    </row>
    <row r="19" ht="14.25" spans="1:8">
      <c r="A19" s="4">
        <v>17</v>
      </c>
      <c r="B19" s="26" t="s">
        <v>42</v>
      </c>
      <c r="C19" s="30" t="s">
        <v>43</v>
      </c>
      <c r="D19" s="11" t="str">
        <f t="shared" si="0"/>
        <v>男</v>
      </c>
      <c r="E19" s="14">
        <f ca="1" t="shared" si="1"/>
        <v>24</v>
      </c>
      <c r="F19" s="13">
        <f ca="1">VLOOKUP(B19,[1]在职人员表!$D$6:$P$25,13,0)</f>
        <v>18397531841</v>
      </c>
      <c r="G19" s="25"/>
      <c r="H19" s="15">
        <v>990</v>
      </c>
    </row>
    <row r="20" ht="14.25" spans="1:8">
      <c r="A20" s="4">
        <v>18</v>
      </c>
      <c r="B20" s="27" t="s">
        <v>44</v>
      </c>
      <c r="C20" s="6" t="s">
        <v>45</v>
      </c>
      <c r="D20" s="6" t="str">
        <f t="shared" si="0"/>
        <v>女</v>
      </c>
      <c r="E20" s="7">
        <f ca="1" t="shared" si="1"/>
        <v>36</v>
      </c>
      <c r="F20" s="8">
        <f ca="1">VLOOKUP(B20,[1]在职人员表!$D$6:$P$25,13,0)</f>
        <v>13717334541</v>
      </c>
      <c r="G20" s="7" t="s">
        <v>11</v>
      </c>
      <c r="H20" s="9">
        <v>990</v>
      </c>
    </row>
    <row r="21" ht="14.25" spans="1:8">
      <c r="A21" s="4">
        <v>19</v>
      </c>
      <c r="B21" s="28" t="s">
        <v>46</v>
      </c>
      <c r="C21" s="32" t="s">
        <v>47</v>
      </c>
      <c r="D21" s="20" t="str">
        <f t="shared" si="0"/>
        <v>女</v>
      </c>
      <c r="E21" s="29">
        <f ca="1" t="shared" si="1"/>
        <v>9</v>
      </c>
      <c r="F21" s="22"/>
      <c r="G21" s="21"/>
      <c r="H21" s="24">
        <v>700</v>
      </c>
    </row>
    <row r="22" ht="14.25" spans="1:8">
      <c r="A22" s="4">
        <v>20</v>
      </c>
      <c r="B22" s="26" t="s">
        <v>48</v>
      </c>
      <c r="C22" s="30" t="s">
        <v>49</v>
      </c>
      <c r="D22" s="11" t="str">
        <f t="shared" si="0"/>
        <v>女</v>
      </c>
      <c r="E22" s="14">
        <f ca="1" t="shared" si="1"/>
        <v>58</v>
      </c>
      <c r="F22" s="13"/>
      <c r="G22" s="14"/>
      <c r="H22" s="15">
        <v>990</v>
      </c>
    </row>
    <row r="23" ht="14.25" spans="1:8">
      <c r="A23" s="4">
        <v>21</v>
      </c>
      <c r="B23" s="27" t="s">
        <v>50</v>
      </c>
      <c r="C23" s="31" t="s">
        <v>51</v>
      </c>
      <c r="D23" s="6" t="str">
        <f t="shared" si="0"/>
        <v>女</v>
      </c>
      <c r="E23" s="7">
        <f ca="1" t="shared" si="1"/>
        <v>25</v>
      </c>
      <c r="F23" s="8"/>
      <c r="G23" s="7" t="s">
        <v>11</v>
      </c>
      <c r="H23" s="9">
        <v>990</v>
      </c>
    </row>
    <row r="24" ht="14.25" spans="1:8">
      <c r="A24" s="4">
        <v>22</v>
      </c>
      <c r="B24" s="26" t="s">
        <v>52</v>
      </c>
      <c r="C24" s="30" t="s">
        <v>53</v>
      </c>
      <c r="D24" s="11" t="str">
        <f t="shared" si="0"/>
        <v>女</v>
      </c>
      <c r="E24" s="14">
        <f ca="1" t="shared" si="1"/>
        <v>24</v>
      </c>
      <c r="F24" s="13"/>
      <c r="G24" s="14"/>
      <c r="H24" s="15">
        <v>990</v>
      </c>
    </row>
    <row r="25" ht="14.25" spans="1:8">
      <c r="A25" s="4">
        <v>23</v>
      </c>
      <c r="B25" s="27" t="s">
        <v>54</v>
      </c>
      <c r="C25" s="31" t="s">
        <v>55</v>
      </c>
      <c r="D25" s="6" t="str">
        <f t="shared" si="0"/>
        <v>男</v>
      </c>
      <c r="E25" s="7">
        <f ca="1" t="shared" si="1"/>
        <v>26</v>
      </c>
      <c r="F25" s="8">
        <f ca="1">VLOOKUP(B25,[1]在职人员表!$D$6:$P$25,13,0)</f>
        <v>18175191171</v>
      </c>
      <c r="G25" s="7" t="s">
        <v>11</v>
      </c>
      <c r="H25" s="9">
        <v>990</v>
      </c>
    </row>
    <row r="26" ht="14.25" spans="1:8">
      <c r="A26" s="4">
        <v>24</v>
      </c>
      <c r="B26" s="26" t="s">
        <v>56</v>
      </c>
      <c r="C26" s="30" t="s">
        <v>57</v>
      </c>
      <c r="D26" s="11" t="str">
        <f t="shared" si="0"/>
        <v>男</v>
      </c>
      <c r="E26" s="14">
        <f ca="1" t="shared" si="1"/>
        <v>30</v>
      </c>
      <c r="F26" s="13">
        <f ca="1">VLOOKUP(B26,[1]在职人员表!$D$6:$P$25,13,0)</f>
        <v>13469082300</v>
      </c>
      <c r="G26" s="14"/>
      <c r="H26" s="15">
        <v>990</v>
      </c>
    </row>
    <row r="27" ht="14.25" spans="1:8">
      <c r="A27" s="4">
        <v>25</v>
      </c>
      <c r="B27" s="27" t="s">
        <v>58</v>
      </c>
      <c r="C27" s="6" t="s">
        <v>59</v>
      </c>
      <c r="D27" s="6" t="str">
        <f t="shared" si="0"/>
        <v>女</v>
      </c>
      <c r="E27" s="7">
        <f ca="1" t="shared" si="1"/>
        <v>33</v>
      </c>
      <c r="F27" s="8">
        <f ca="1">VLOOKUP(B27,[1]在职人员表!$D$6:$P$25,13,0)</f>
        <v>15116209421</v>
      </c>
      <c r="G27" s="7" t="s">
        <v>11</v>
      </c>
      <c r="H27" s="9">
        <v>990</v>
      </c>
    </row>
    <row r="28" spans="1:8">
      <c r="A28" s="4">
        <v>26</v>
      </c>
      <c r="B28" s="26" t="s">
        <v>60</v>
      </c>
      <c r="C28" s="30" t="s">
        <v>61</v>
      </c>
      <c r="D28" s="11" t="str">
        <f t="shared" si="0"/>
        <v>女</v>
      </c>
      <c r="E28" s="14">
        <f ca="1" t="shared" si="1"/>
        <v>31</v>
      </c>
      <c r="F28" s="13">
        <f ca="1">VLOOKUP(B28,[1]在职人员表!$D$6:$P$25,13,0)</f>
        <v>18692264421</v>
      </c>
      <c r="G28" s="14"/>
      <c r="H28" s="15">
        <v>990</v>
      </c>
    </row>
    <row r="29" spans="1:8">
      <c r="A29" s="1" t="s">
        <v>62</v>
      </c>
      <c r="B29" s="1"/>
      <c r="C29" s="1"/>
      <c r="D29" s="1"/>
      <c r="E29" s="1"/>
      <c r="F29" s="1"/>
      <c r="G29" s="1"/>
      <c r="H29" s="1">
        <f>SUM(H3:H28)</f>
        <v>24460</v>
      </c>
    </row>
  </sheetData>
  <mergeCells count="14">
    <mergeCell ref="A1:H1"/>
    <mergeCell ref="A29:G29"/>
    <mergeCell ref="G3:G4"/>
    <mergeCell ref="G5:G6"/>
    <mergeCell ref="G7:G9"/>
    <mergeCell ref="G10:G11"/>
    <mergeCell ref="G12:G13"/>
    <mergeCell ref="G14:G15"/>
    <mergeCell ref="G16:G17"/>
    <mergeCell ref="G18:G19"/>
    <mergeCell ref="G20:G22"/>
    <mergeCell ref="G23:G24"/>
    <mergeCell ref="G25:G26"/>
    <mergeCell ref="G27:G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DGM</cp:lastModifiedBy>
  <dcterms:created xsi:type="dcterms:W3CDTF">2024-07-16T02:27:00Z</dcterms:created>
  <dcterms:modified xsi:type="dcterms:W3CDTF">2024-07-16T09:02:45Z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E4FD4C355F074DE3BAA533D8AEC221D4_11</vt:lpwstr>
  </property>
  <property fmtid="{D5CDD505-2E9C-101B-9397-08002B2CF9AE}" pid="3" name="KSOProductBuildVer">
    <vt:lpwstr>2052-12.1.0.17147</vt:lpwstr>
  </property>
</Properties>
</file>