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年终供应商对账单" sheetId="1" r:id="rId1"/>
  </sheets>
  <definedNames>
    <definedName name="_xlnm._FilterDatabase" localSheetId="0" hidden="1">年终供应商对账单!$A$7:$K$37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32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<sst xmlns="http://schemas.openxmlformats.org/spreadsheetml/2006/main" count="151" uniqueCount="63">
  <si>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</si>
  <si>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</si>
  <si>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</si>
  <si>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</si>
  <si>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</si>
  <si>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</si>
  <si>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</si>
  <si>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</si>
  <si>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</si>
  <si>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</si>
  <si>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</si>
  <si>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</si>
  <si>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</si>
  <si>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</si>
  <si>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</si>
  <si>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</si>
  <si>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</si>
  <si>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</si>
  <si>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</si>
  <si>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</si>
  <si>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</si>
  <si>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</si>
  <si>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</si>
  <si>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2024061309</t>
  </si>
  <si>
    <t>触摸一体机</t>
  </si>
  <si>
    <t>LM-12.1</t>
  </si>
  <si>
    <t>台</t>
  </si>
  <si>
    <t>FDT20240604-01</t>
  </si>
  <si>
    <t>LM-15</t>
  </si>
  <si>
    <t>FDT20240607-04</t>
  </si>
  <si>
    <t>FDT20240531-04</t>
  </si>
  <si>
    <t>FDT20240524-03</t>
  </si>
  <si>
    <t>LM-10.4</t>
  </si>
  <si>
    <t>FDT20240611-01</t>
  </si>
  <si>
    <t>LM-17</t>
  </si>
  <si>
    <t>2024061405</t>
  </si>
  <si>
    <t>LM-18.5</t>
  </si>
  <si>
    <t>LM-21.5</t>
  </si>
  <si>
    <t>FDT20240605-07</t>
  </si>
  <si>
    <t>FDT20240613-02</t>
  </si>
  <si>
    <t>2024062001</t>
  </si>
  <si>
    <t>FDT20240620-04</t>
  </si>
  <si>
    <t>2024062202</t>
  </si>
  <si>
    <t>FDT20240614-04</t>
  </si>
  <si>
    <t>FDT20240621-01</t>
  </si>
  <si>
    <t>2024062501</t>
  </si>
  <si>
    <t>2024062601</t>
  </si>
  <si>
    <t>FDT20240625-01</t>
  </si>
  <si>
    <t>平田福达通7月账单6月付款提前付款：402770*2%=8055  402770-8055=394715
其中27W付银承，394715-270000=124715    124715*0.85%贴现=1060   124715-1060=123655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</si>
  <si>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</si>
  <si>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</si>
  <si>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</si>
  <si>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</si>
  <si>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</si>
  <si>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</si>
  <si>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</si>
  <si>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6月份账单提前付款返2%
其中124715付现款贴现0.85%，合计付款：</t>
  </si>
  <si>
    <t>银承支付270000元，现金支付123655元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</si>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</sst>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6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6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showGridLines="0" tabSelected="1" workbookViewId="0">
      <selection activeCell="F34" sqref="F34"/>
    </sheetView>
  </sheetViews>
  <sheetFormatPr defaultColWidth="10" defaultRowHeight="16.5" customHeight="1"/>
  <cols>
    <col min="1" max="1" width="10.3083333333333" style="1" customWidth="1"/>
    <col min="2" max="2" width="11.075" style="1" customWidth="1"/>
    <col min="3" max="3" width="4.23333333333333" style="1" customWidth="1"/>
    <col min="4" max="4" width="6.2" style="1" customWidth="1"/>
    <col min="5" max="5" width="7.76666666666667" style="1" customWidth="1"/>
    <col min="6" max="6" width="4.69166666666667" style="1" customWidth="1"/>
    <col min="7" max="7" width="9.1" style="1" customWidth="1"/>
    <col min="8" max="8" width="6.76666666666667" style="1" customWidth="1"/>
    <col min="9" max="9" width="7.85" style="1" customWidth="1"/>
    <col min="10" max="10" width="8.45833333333333" style="1" customWidth="1"/>
    <col min="11" max="11" width="14.4583333333333" style="1" customWidth="1"/>
    <col min="12" max="12" width="12.5" style="1"/>
    <col min="13" max="16384" width="10" style="1"/>
  </cols>
  <sheetData>
    <row r="1" ht="33.7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3.25" customHeight="1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ht="23.25" customHeight="1" spans="1:11">
      <c r="A3" s="7" t="s">
        <v>1</v>
      </c>
      <c r="B3" s="8">
        <v>45456</v>
      </c>
      <c r="C3" s="8" t="s">
        <v>2</v>
      </c>
      <c r="D3" s="9"/>
      <c r="E3" s="8">
        <v>45469</v>
      </c>
      <c r="F3" s="9"/>
      <c r="G3" s="9" t="s">
        <v>3</v>
      </c>
      <c r="H3" s="9"/>
      <c r="I3" s="39"/>
      <c r="J3" s="40"/>
      <c r="K3" s="41"/>
    </row>
    <row r="4" ht="25.5" customHeight="1" spans="1:11">
      <c r="A4" s="10" t="s">
        <v>4</v>
      </c>
      <c r="B4" s="11" t="s">
        <v>5</v>
      </c>
      <c r="C4" s="11"/>
      <c r="D4" s="11"/>
      <c r="E4" s="11"/>
      <c r="F4" s="11"/>
      <c r="G4" s="11" t="s">
        <v>6</v>
      </c>
      <c r="H4" s="11"/>
      <c r="I4" s="11" t="s">
        <v>7</v>
      </c>
      <c r="J4" s="11"/>
      <c r="K4" s="42"/>
    </row>
    <row r="5" ht="25.5" customHeight="1" spans="1:11">
      <c r="A5" s="10" t="s">
        <v>8</v>
      </c>
      <c r="B5" s="12" t="s">
        <v>9</v>
      </c>
      <c r="C5" s="12"/>
      <c r="D5" s="12"/>
      <c r="E5" s="12"/>
      <c r="F5" s="12"/>
      <c r="G5" s="12" t="s">
        <v>8</v>
      </c>
      <c r="H5" s="12"/>
      <c r="I5" s="12" t="s">
        <v>10</v>
      </c>
      <c r="J5" s="12"/>
      <c r="K5" s="43"/>
    </row>
    <row r="6" ht="25.5" customHeight="1" spans="1:11">
      <c r="A6" s="13" t="s">
        <v>11</v>
      </c>
      <c r="B6" s="14" t="s">
        <v>12</v>
      </c>
      <c r="C6" s="14"/>
      <c r="D6" s="14"/>
      <c r="E6" s="14"/>
      <c r="F6" s="14"/>
      <c r="G6" s="14" t="s">
        <v>11</v>
      </c>
      <c r="H6" s="14"/>
      <c r="I6" s="14"/>
      <c r="J6" s="14"/>
      <c r="K6" s="44"/>
    </row>
    <row r="7" ht="26.25" customHeight="1" spans="1:11">
      <c r="A7" s="15" t="s">
        <v>13</v>
      </c>
      <c r="B7" s="16" t="s">
        <v>14</v>
      </c>
      <c r="C7" s="17" t="s">
        <v>15</v>
      </c>
      <c r="D7" s="17"/>
      <c r="E7" s="18" t="s">
        <v>16</v>
      </c>
      <c r="F7" s="17" t="s">
        <v>17</v>
      </c>
      <c r="G7" s="17" t="s">
        <v>18</v>
      </c>
      <c r="H7" s="17" t="s">
        <v>19</v>
      </c>
      <c r="I7" s="17" t="s">
        <v>20</v>
      </c>
      <c r="J7" s="17" t="s">
        <v>21</v>
      </c>
      <c r="K7" s="45" t="s">
        <v>22</v>
      </c>
    </row>
    <row r="8" s="1" customFormat="1" ht="24" customHeight="1" spans="1:12">
      <c r="A8" s="19">
        <v>45456</v>
      </c>
      <c r="B8" s="20" t="s">
        <v>23</v>
      </c>
      <c r="C8" s="17" t="s">
        <v>24</v>
      </c>
      <c r="D8" s="17"/>
      <c r="E8" s="21" t="s">
        <v>25</v>
      </c>
      <c r="F8" s="22" t="s">
        <v>26</v>
      </c>
      <c r="G8" s="22">
        <v>2</v>
      </c>
      <c r="H8" s="23">
        <f t="shared" ref="H8:H13" si="0">I8/1.13</f>
        <v>2787.61061946903</v>
      </c>
      <c r="I8" s="23">
        <v>3150</v>
      </c>
      <c r="J8" s="23">
        <f>G8*I8</f>
        <v>6300</v>
      </c>
      <c r="K8" s="46" t="s">
        <v>27</v>
      </c>
      <c r="L8" s="1">
        <v>1</v>
      </c>
    </row>
    <row r="9" s="1" customFormat="1" ht="24" customHeight="1" spans="1:12">
      <c r="A9" s="19">
        <v>45456</v>
      </c>
      <c r="B9" s="20" t="s">
        <v>23</v>
      </c>
      <c r="C9" s="17" t="s">
        <v>24</v>
      </c>
      <c r="D9" s="17"/>
      <c r="E9" s="21" t="s">
        <v>28</v>
      </c>
      <c r="F9" s="22" t="s">
        <v>26</v>
      </c>
      <c r="G9" s="22">
        <v>18</v>
      </c>
      <c r="H9" s="23">
        <f t="shared" si="0"/>
        <v>2371.6814159292</v>
      </c>
      <c r="I9" s="23">
        <v>2680</v>
      </c>
      <c r="J9" s="23">
        <f>G9*I9</f>
        <v>48240</v>
      </c>
      <c r="K9" s="46" t="s">
        <v>29</v>
      </c>
      <c r="L9" s="1">
        <v>1</v>
      </c>
    </row>
    <row r="10" s="1" customFormat="1" ht="24" customHeight="1" spans="1:12">
      <c r="A10" s="19">
        <v>45456</v>
      </c>
      <c r="B10" s="20" t="s">
        <v>23</v>
      </c>
      <c r="C10" s="17" t="s">
        <v>24</v>
      </c>
      <c r="D10" s="17"/>
      <c r="E10" s="21" t="s">
        <v>28</v>
      </c>
      <c r="F10" s="22" t="s">
        <v>26</v>
      </c>
      <c r="G10" s="22">
        <v>3</v>
      </c>
      <c r="H10" s="23">
        <f t="shared" si="0"/>
        <v>2371.6814159292</v>
      </c>
      <c r="I10" s="23">
        <v>2680</v>
      </c>
      <c r="J10" s="23">
        <f>G10*I10</f>
        <v>8040</v>
      </c>
      <c r="K10" s="46" t="s">
        <v>30</v>
      </c>
      <c r="L10" s="1">
        <v>1</v>
      </c>
    </row>
    <row r="11" s="1" customFormat="1" ht="24" customHeight="1" spans="1:12">
      <c r="A11" s="19">
        <v>45456</v>
      </c>
      <c r="B11" s="20" t="s">
        <v>23</v>
      </c>
      <c r="C11" s="17" t="s">
        <v>24</v>
      </c>
      <c r="D11" s="17"/>
      <c r="E11" s="21" t="s">
        <v>28</v>
      </c>
      <c r="F11" s="22" t="s">
        <v>26</v>
      </c>
      <c r="G11" s="22">
        <v>1</v>
      </c>
      <c r="H11" s="23">
        <f t="shared" si="0"/>
        <v>2371.6814159292</v>
      </c>
      <c r="I11" s="23">
        <v>2680</v>
      </c>
      <c r="J11" s="23">
        <f>G11*I11</f>
        <v>2680</v>
      </c>
      <c r="K11" s="46" t="s">
        <v>31</v>
      </c>
      <c r="L11" s="1">
        <v>1</v>
      </c>
    </row>
    <row r="12" s="1" customFormat="1" ht="24" customHeight="1" spans="1:12">
      <c r="A12" s="19">
        <v>45456</v>
      </c>
      <c r="B12" s="20" t="s">
        <v>23</v>
      </c>
      <c r="C12" s="17" t="s">
        <v>24</v>
      </c>
      <c r="D12" s="17"/>
      <c r="E12" s="21" t="s">
        <v>32</v>
      </c>
      <c r="F12" s="22" t="s">
        <v>26</v>
      </c>
      <c r="G12" s="22">
        <v>11</v>
      </c>
      <c r="H12" s="23">
        <f t="shared" si="0"/>
        <v>1415.92920353982</v>
      </c>
      <c r="I12" s="23">
        <v>1600</v>
      </c>
      <c r="J12" s="23">
        <f t="shared" ref="J12:J29" si="1">G12*I12</f>
        <v>17600</v>
      </c>
      <c r="K12" s="46" t="s">
        <v>33</v>
      </c>
      <c r="L12" s="1">
        <v>1</v>
      </c>
    </row>
    <row r="13" s="1" customFormat="1" ht="24" customHeight="1" spans="1:12">
      <c r="A13" s="19">
        <v>45456</v>
      </c>
      <c r="B13" s="20" t="s">
        <v>23</v>
      </c>
      <c r="C13" s="17" t="s">
        <v>24</v>
      </c>
      <c r="D13" s="17"/>
      <c r="E13" s="21" t="s">
        <v>34</v>
      </c>
      <c r="F13" s="22" t="s">
        <v>26</v>
      </c>
      <c r="G13" s="22">
        <v>10</v>
      </c>
      <c r="H13" s="23">
        <f t="shared" si="0"/>
        <v>1504.42477876106</v>
      </c>
      <c r="I13" s="23">
        <v>1700</v>
      </c>
      <c r="J13" s="23">
        <f t="shared" si="1"/>
        <v>17000</v>
      </c>
      <c r="K13" s="46" t="s">
        <v>27</v>
      </c>
      <c r="L13" s="1">
        <v>1</v>
      </c>
    </row>
    <row r="14" s="1" customFormat="1" ht="24" customHeight="1" spans="1:12">
      <c r="A14" s="19">
        <v>45457</v>
      </c>
      <c r="B14" s="20" t="s">
        <v>35</v>
      </c>
      <c r="C14" s="17" t="s">
        <v>24</v>
      </c>
      <c r="D14" s="17"/>
      <c r="E14" s="21" t="s">
        <v>36</v>
      </c>
      <c r="F14" s="22" t="s">
        <v>26</v>
      </c>
      <c r="G14" s="22">
        <v>3</v>
      </c>
      <c r="H14" s="23">
        <f t="shared" ref="H14:H29" si="2">I14/1.13</f>
        <v>2557.52212389381</v>
      </c>
      <c r="I14" s="23">
        <v>2890</v>
      </c>
      <c r="J14" s="23">
        <f t="shared" si="1"/>
        <v>8670</v>
      </c>
      <c r="K14" s="46" t="s">
        <v>30</v>
      </c>
      <c r="L14" s="1">
        <v>1</v>
      </c>
    </row>
    <row r="15" s="1" customFormat="1" ht="24" customHeight="1" spans="1:12">
      <c r="A15" s="19">
        <v>45457</v>
      </c>
      <c r="B15" s="20" t="s">
        <v>35</v>
      </c>
      <c r="C15" s="17" t="s">
        <v>24</v>
      </c>
      <c r="D15" s="17"/>
      <c r="E15" s="21" t="s">
        <v>28</v>
      </c>
      <c r="F15" s="22" t="s">
        <v>26</v>
      </c>
      <c r="G15" s="22">
        <v>1</v>
      </c>
      <c r="H15" s="23">
        <f t="shared" si="2"/>
        <v>2371.6814159292</v>
      </c>
      <c r="I15" s="23">
        <v>2680</v>
      </c>
      <c r="J15" s="23">
        <f t="shared" si="1"/>
        <v>2680</v>
      </c>
      <c r="K15" s="46" t="s">
        <v>30</v>
      </c>
      <c r="L15" s="1">
        <v>1</v>
      </c>
    </row>
    <row r="16" s="1" customFormat="1" ht="24" customHeight="1" spans="1:12">
      <c r="A16" s="19">
        <v>45457</v>
      </c>
      <c r="B16" s="20" t="s">
        <v>35</v>
      </c>
      <c r="C16" s="17" t="s">
        <v>24</v>
      </c>
      <c r="D16" s="17"/>
      <c r="E16" s="21" t="s">
        <v>37</v>
      </c>
      <c r="F16" s="22" t="s">
        <v>26</v>
      </c>
      <c r="G16" s="22">
        <v>9</v>
      </c>
      <c r="H16" s="23">
        <f t="shared" si="2"/>
        <v>2522.12389380531</v>
      </c>
      <c r="I16" s="23">
        <v>2850</v>
      </c>
      <c r="J16" s="23">
        <f t="shared" si="1"/>
        <v>25650</v>
      </c>
      <c r="K16" s="46" t="s">
        <v>38</v>
      </c>
      <c r="L16" s="1">
        <v>1</v>
      </c>
    </row>
    <row r="17" s="1" customFormat="1" ht="24" customHeight="1" spans="1:12">
      <c r="A17" s="19">
        <v>45457</v>
      </c>
      <c r="B17" s="20" t="s">
        <v>35</v>
      </c>
      <c r="C17" s="17" t="s">
        <v>24</v>
      </c>
      <c r="D17" s="17"/>
      <c r="E17" s="21" t="s">
        <v>37</v>
      </c>
      <c r="F17" s="22" t="s">
        <v>26</v>
      </c>
      <c r="G17" s="22">
        <v>5</v>
      </c>
      <c r="H17" s="23">
        <f t="shared" si="2"/>
        <v>2522.12389380531</v>
      </c>
      <c r="I17" s="23">
        <v>2850</v>
      </c>
      <c r="J17" s="23">
        <f t="shared" si="1"/>
        <v>14250</v>
      </c>
      <c r="K17" s="46" t="s">
        <v>38</v>
      </c>
      <c r="L17" s="1">
        <v>1</v>
      </c>
    </row>
    <row r="18" s="1" customFormat="1" ht="24" customHeight="1" spans="1:12">
      <c r="A18" s="19">
        <v>45457</v>
      </c>
      <c r="B18" s="20" t="s">
        <v>35</v>
      </c>
      <c r="C18" s="17" t="s">
        <v>24</v>
      </c>
      <c r="D18" s="17"/>
      <c r="E18" s="21" t="s">
        <v>37</v>
      </c>
      <c r="F18" s="22" t="s">
        <v>26</v>
      </c>
      <c r="G18" s="22">
        <v>13</v>
      </c>
      <c r="H18" s="23">
        <f t="shared" si="2"/>
        <v>2522.12389380531</v>
      </c>
      <c r="I18" s="23">
        <v>2850</v>
      </c>
      <c r="J18" s="23">
        <f t="shared" si="1"/>
        <v>37050</v>
      </c>
      <c r="K18" s="46" t="s">
        <v>38</v>
      </c>
      <c r="L18" s="1">
        <v>1</v>
      </c>
    </row>
    <row r="19" s="1" customFormat="1" ht="24" customHeight="1" spans="1:12">
      <c r="A19" s="19">
        <v>45457</v>
      </c>
      <c r="B19" s="20" t="s">
        <v>35</v>
      </c>
      <c r="C19" s="17" t="s">
        <v>24</v>
      </c>
      <c r="D19" s="17"/>
      <c r="E19" s="21" t="s">
        <v>37</v>
      </c>
      <c r="F19" s="22" t="s">
        <v>26</v>
      </c>
      <c r="G19" s="22">
        <v>1</v>
      </c>
      <c r="H19" s="23">
        <f t="shared" si="2"/>
        <v>2522.12389380531</v>
      </c>
      <c r="I19" s="23">
        <v>2850</v>
      </c>
      <c r="J19" s="23">
        <f t="shared" si="1"/>
        <v>2850</v>
      </c>
      <c r="K19" s="46" t="s">
        <v>39</v>
      </c>
      <c r="L19" s="1">
        <v>1</v>
      </c>
    </row>
    <row r="20" s="1" customFormat="1" ht="24" customHeight="1" spans="1:12">
      <c r="A20" s="19">
        <v>45457</v>
      </c>
      <c r="B20" s="20" t="s">
        <v>35</v>
      </c>
      <c r="C20" s="17" t="s">
        <v>24</v>
      </c>
      <c r="D20" s="17"/>
      <c r="E20" s="21" t="s">
        <v>34</v>
      </c>
      <c r="F20" s="22" t="s">
        <v>26</v>
      </c>
      <c r="G20" s="22">
        <v>40</v>
      </c>
      <c r="H20" s="23">
        <f t="shared" si="2"/>
        <v>1637.16814159292</v>
      </c>
      <c r="I20" s="23">
        <v>1850</v>
      </c>
      <c r="J20" s="23">
        <f t="shared" si="1"/>
        <v>74000</v>
      </c>
      <c r="K20" s="46" t="s">
        <v>38</v>
      </c>
      <c r="L20" s="1">
        <v>1</v>
      </c>
    </row>
    <row r="21" s="1" customFormat="1" ht="24" customHeight="1" spans="1:12">
      <c r="A21" s="19">
        <v>45457</v>
      </c>
      <c r="B21" s="20" t="s">
        <v>35</v>
      </c>
      <c r="C21" s="17" t="s">
        <v>24</v>
      </c>
      <c r="D21" s="17"/>
      <c r="E21" s="21" t="s">
        <v>34</v>
      </c>
      <c r="F21" s="22" t="s">
        <v>26</v>
      </c>
      <c r="G21" s="22">
        <v>10</v>
      </c>
      <c r="H21" s="23">
        <f t="shared" si="2"/>
        <v>1504.42477876106</v>
      </c>
      <c r="I21" s="23">
        <v>1700</v>
      </c>
      <c r="J21" s="23">
        <f t="shared" si="1"/>
        <v>17000</v>
      </c>
      <c r="K21" s="46" t="s">
        <v>33</v>
      </c>
      <c r="L21" s="1">
        <v>1</v>
      </c>
    </row>
    <row r="22" s="2" customFormat="1" ht="24" customHeight="1" spans="1:12">
      <c r="A22" s="19">
        <v>45463</v>
      </c>
      <c r="B22" s="20" t="s">
        <v>40</v>
      </c>
      <c r="C22" s="17" t="s">
        <v>24</v>
      </c>
      <c r="D22" s="17"/>
      <c r="E22" s="21" t="s">
        <v>36</v>
      </c>
      <c r="F22" s="22" t="s">
        <v>26</v>
      </c>
      <c r="G22" s="22">
        <v>3</v>
      </c>
      <c r="H22" s="23">
        <f t="shared" si="2"/>
        <v>2557.52212389381</v>
      </c>
      <c r="I22" s="23">
        <v>2890</v>
      </c>
      <c r="J22" s="23">
        <f t="shared" si="1"/>
        <v>8670</v>
      </c>
      <c r="K22" s="46" t="s">
        <v>33</v>
      </c>
      <c r="L22" s="2">
        <v>1</v>
      </c>
    </row>
    <row r="23" s="2" customFormat="1" ht="24" customHeight="1" spans="1:12">
      <c r="A23" s="19">
        <v>45463</v>
      </c>
      <c r="B23" s="20" t="s">
        <v>40</v>
      </c>
      <c r="C23" s="17" t="s">
        <v>24</v>
      </c>
      <c r="D23" s="17"/>
      <c r="E23" s="21" t="s">
        <v>34</v>
      </c>
      <c r="F23" s="22" t="s">
        <v>26</v>
      </c>
      <c r="G23" s="22">
        <v>14</v>
      </c>
      <c r="H23" s="23">
        <f t="shared" si="2"/>
        <v>1504.42477876106</v>
      </c>
      <c r="I23" s="23">
        <v>1700</v>
      </c>
      <c r="J23" s="23">
        <f t="shared" si="1"/>
        <v>23800</v>
      </c>
      <c r="K23" s="46" t="s">
        <v>39</v>
      </c>
      <c r="L23" s="2">
        <v>1</v>
      </c>
    </row>
    <row r="24" s="2" customFormat="1" ht="24" customHeight="1" spans="1:12">
      <c r="A24" s="19">
        <v>45463</v>
      </c>
      <c r="B24" s="20" t="s">
        <v>40</v>
      </c>
      <c r="C24" s="17" t="s">
        <v>24</v>
      </c>
      <c r="D24" s="17"/>
      <c r="E24" s="21" t="s">
        <v>34</v>
      </c>
      <c r="F24" s="22" t="s">
        <v>26</v>
      </c>
      <c r="G24" s="22">
        <v>12</v>
      </c>
      <c r="H24" s="23">
        <f t="shared" si="2"/>
        <v>1504.42477876106</v>
      </c>
      <c r="I24" s="23">
        <v>1700</v>
      </c>
      <c r="J24" s="23">
        <f t="shared" si="1"/>
        <v>20400</v>
      </c>
      <c r="K24" s="46" t="s">
        <v>41</v>
      </c>
      <c r="L24" s="2">
        <v>1</v>
      </c>
    </row>
    <row r="25" s="2" customFormat="1" ht="24" customHeight="1" spans="1:12">
      <c r="A25" s="19">
        <v>45465</v>
      </c>
      <c r="B25" s="20" t="s">
        <v>42</v>
      </c>
      <c r="C25" s="17" t="s">
        <v>24</v>
      </c>
      <c r="D25" s="17"/>
      <c r="E25" s="21" t="s">
        <v>36</v>
      </c>
      <c r="F25" s="22" t="s">
        <v>26</v>
      </c>
      <c r="G25" s="22">
        <v>20</v>
      </c>
      <c r="H25" s="23">
        <f t="shared" si="2"/>
        <v>1504.42477876106</v>
      </c>
      <c r="I25" s="23">
        <v>1700</v>
      </c>
      <c r="J25" s="23">
        <f t="shared" si="1"/>
        <v>34000</v>
      </c>
      <c r="K25" s="46" t="s">
        <v>43</v>
      </c>
      <c r="L25" s="2">
        <v>1</v>
      </c>
    </row>
    <row r="26" s="2" customFormat="1" ht="24" customHeight="1" spans="1:12">
      <c r="A26" s="19">
        <v>45465</v>
      </c>
      <c r="B26" s="20" t="s">
        <v>42</v>
      </c>
      <c r="C26" s="17" t="s">
        <v>24</v>
      </c>
      <c r="D26" s="17"/>
      <c r="E26" s="21" t="s">
        <v>34</v>
      </c>
      <c r="F26" s="22" t="s">
        <v>26</v>
      </c>
      <c r="G26" s="22">
        <v>6</v>
      </c>
      <c r="H26" s="23">
        <f t="shared" si="2"/>
        <v>1504.42477876106</v>
      </c>
      <c r="I26" s="23">
        <v>1700</v>
      </c>
      <c r="J26" s="23">
        <f t="shared" si="1"/>
        <v>10200</v>
      </c>
      <c r="K26" s="46" t="s">
        <v>44</v>
      </c>
      <c r="L26" s="2">
        <v>1</v>
      </c>
    </row>
    <row r="27" s="2" customFormat="1" ht="24" customHeight="1" spans="1:12">
      <c r="A27" s="19">
        <v>45468</v>
      </c>
      <c r="B27" s="20" t="s">
        <v>45</v>
      </c>
      <c r="C27" s="17" t="s">
        <v>24</v>
      </c>
      <c r="D27" s="17"/>
      <c r="E27" s="21" t="s">
        <v>34</v>
      </c>
      <c r="F27" s="22" t="s">
        <v>26</v>
      </c>
      <c r="G27" s="22">
        <v>1</v>
      </c>
      <c r="H27" s="23">
        <f t="shared" si="2"/>
        <v>1575.22123893805</v>
      </c>
      <c r="I27" s="23">
        <v>1780</v>
      </c>
      <c r="J27" s="23">
        <f t="shared" si="1"/>
        <v>1780</v>
      </c>
      <c r="K27" s="46" t="s">
        <v>44</v>
      </c>
      <c r="L27" s="2">
        <v>1</v>
      </c>
    </row>
    <row r="28" s="2" customFormat="1" ht="24" customHeight="1" spans="1:11">
      <c r="A28" s="19">
        <v>45469</v>
      </c>
      <c r="B28" s="20" t="s">
        <v>46</v>
      </c>
      <c r="C28" s="17" t="s">
        <v>24</v>
      </c>
      <c r="D28" s="17"/>
      <c r="E28" s="21" t="s">
        <v>28</v>
      </c>
      <c r="F28" s="22" t="s">
        <v>26</v>
      </c>
      <c r="G28" s="22">
        <v>7</v>
      </c>
      <c r="H28" s="23">
        <f t="shared" si="2"/>
        <v>2371.6814159292</v>
      </c>
      <c r="I28" s="23">
        <v>2680</v>
      </c>
      <c r="J28" s="23">
        <f t="shared" si="1"/>
        <v>18760</v>
      </c>
      <c r="K28" s="46" t="s">
        <v>47</v>
      </c>
    </row>
    <row r="29" s="2" customFormat="1" ht="24" customHeight="1" spans="1:11">
      <c r="A29" s="19">
        <v>45469</v>
      </c>
      <c r="B29" s="20" t="s">
        <v>46</v>
      </c>
      <c r="C29" s="17" t="s">
        <v>24</v>
      </c>
      <c r="D29" s="17"/>
      <c r="E29" s="21" t="s">
        <v>25</v>
      </c>
      <c r="F29" s="22" t="s">
        <v>26</v>
      </c>
      <c r="G29" s="22">
        <v>1</v>
      </c>
      <c r="H29" s="23">
        <f t="shared" si="2"/>
        <v>2787.61061946903</v>
      </c>
      <c r="I29" s="23">
        <v>3150</v>
      </c>
      <c r="J29" s="23">
        <f t="shared" si="1"/>
        <v>3150</v>
      </c>
      <c r="K29" s="46" t="s">
        <v>47</v>
      </c>
    </row>
    <row r="30" ht="44" customHeight="1" spans="1:12">
      <c r="A30" s="24" t="s">
        <v>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1">
        <f>124715-1060</f>
        <v>123655</v>
      </c>
    </row>
    <row r="31" ht="30.75" customHeight="1" spans="1:11">
      <c r="A31" s="26" t="s">
        <v>49</v>
      </c>
      <c r="B31" s="27"/>
      <c r="C31" s="28">
        <v>0</v>
      </c>
      <c r="D31" s="28"/>
      <c r="E31" s="28"/>
      <c r="F31" s="27"/>
      <c r="G31" s="26" t="s">
        <v>50</v>
      </c>
      <c r="H31" s="26"/>
      <c r="I31" s="26"/>
      <c r="J31" s="28">
        <f>SUM(J8:J29)</f>
        <v>402770</v>
      </c>
      <c r="K31" s="47"/>
    </row>
    <row r="32" ht="30.75" customHeight="1" spans="1:11">
      <c r="A32" s="26" t="s">
        <v>51</v>
      </c>
      <c r="B32" s="27"/>
      <c r="C32" s="28">
        <v>0</v>
      </c>
      <c r="D32" s="28"/>
      <c r="E32" s="28"/>
      <c r="F32" s="27"/>
      <c r="G32" s="26" t="s">
        <v>52</v>
      </c>
      <c r="H32" s="26"/>
      <c r="I32" s="26"/>
      <c r="J32" s="28"/>
      <c r="K32" s="47"/>
    </row>
    <row r="33" ht="30.75" customHeight="1" spans="1:11">
      <c r="A33" s="26" t="s">
        <v>53</v>
      </c>
      <c r="B33" s="26"/>
      <c r="C33" s="28">
        <v>0</v>
      </c>
      <c r="D33" s="28"/>
      <c r="E33" s="28"/>
      <c r="F33" s="27"/>
      <c r="G33" s="26" t="s">
        <v>54</v>
      </c>
      <c r="H33" s="26"/>
      <c r="I33" s="26"/>
      <c r="J33" s="28">
        <f>J31-J32</f>
        <v>402770</v>
      </c>
      <c r="K33" s="47"/>
    </row>
    <row r="34" ht="30.75" customHeight="1" spans="1:11">
      <c r="A34" s="26" t="s">
        <v>55</v>
      </c>
      <c r="B34" s="26"/>
      <c r="C34" s="29">
        <f>J31</f>
        <v>402770</v>
      </c>
      <c r="D34" s="29"/>
      <c r="E34" s="29"/>
      <c r="F34" s="27"/>
      <c r="G34" s="27"/>
      <c r="H34" s="26"/>
      <c r="I34" s="27"/>
      <c r="J34" s="26"/>
      <c r="K34" s="26"/>
    </row>
    <row r="35" s="3" customFormat="1" ht="50" customHeight="1" spans="1:11">
      <c r="A35" s="30" t="s">
        <v>56</v>
      </c>
      <c r="B35" s="30"/>
      <c r="C35" s="31">
        <f>270000+123655</f>
        <v>393655</v>
      </c>
      <c r="D35" s="31"/>
      <c r="E35" s="31"/>
      <c r="F35" s="32" t="s">
        <v>57</v>
      </c>
      <c r="G35" s="32"/>
      <c r="H35" s="32"/>
      <c r="I35" s="32"/>
      <c r="J35" s="32"/>
      <c r="K35" s="32"/>
    </row>
    <row r="36" s="4" customFormat="1" ht="30.75" customHeight="1" spans="1:11">
      <c r="A36" s="33" t="s">
        <v>58</v>
      </c>
      <c r="B36" s="33"/>
      <c r="C36" s="33" t="s">
        <v>59</v>
      </c>
      <c r="D36" s="33"/>
      <c r="E36" s="33"/>
      <c r="F36" s="34"/>
      <c r="G36" s="33" t="s">
        <v>60</v>
      </c>
      <c r="H36" s="33"/>
      <c r="I36" s="33"/>
      <c r="J36" s="33" t="s">
        <v>61</v>
      </c>
      <c r="K36" s="33"/>
    </row>
    <row r="37" s="4" customFormat="1" ht="30.75" customHeight="1" spans="1:11">
      <c r="A37" s="35" t="s">
        <v>62</v>
      </c>
      <c r="B37" s="35"/>
      <c r="C37" s="36">
        <v>45469</v>
      </c>
      <c r="D37" s="36"/>
      <c r="E37" s="36"/>
      <c r="F37" s="37"/>
      <c r="G37" s="35" t="s">
        <v>62</v>
      </c>
      <c r="H37" s="35"/>
      <c r="I37" s="35"/>
      <c r="J37" s="36">
        <v>45469</v>
      </c>
      <c r="K37" s="48"/>
    </row>
    <row r="38" ht="15.6" spans="1:11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ht="15.6"/>
  </sheetData>
  <autoFilter ref="A7:K37">
    <extLst/>
  </autoFilter>
  <mergeCells count="64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30:K30"/>
    <mergeCell ref="A31:B31"/>
    <mergeCell ref="C31:E31"/>
    <mergeCell ref="G31:I31"/>
    <mergeCell ref="J31:K31"/>
    <mergeCell ref="A32:B32"/>
    <mergeCell ref="C32:E32"/>
    <mergeCell ref="G32:I32"/>
    <mergeCell ref="J32:K32"/>
    <mergeCell ref="A33:B33"/>
    <mergeCell ref="C33:E33"/>
    <mergeCell ref="G33:I33"/>
    <mergeCell ref="J33:K33"/>
    <mergeCell ref="A34:B34"/>
    <mergeCell ref="C34:E34"/>
    <mergeCell ref="H34:I34"/>
    <mergeCell ref="A35:B35"/>
    <mergeCell ref="C35:E35"/>
    <mergeCell ref="F35:K35"/>
    <mergeCell ref="A36:B36"/>
    <mergeCell ref="C36:E36"/>
    <mergeCell ref="G36:I36"/>
    <mergeCell ref="J36:K36"/>
    <mergeCell ref="A37:B37"/>
    <mergeCell ref="C37:E37"/>
    <mergeCell ref="G37:I37"/>
    <mergeCell ref="J37:K37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2024-06-28T06:06:10Z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DA100D0DC0194E429958435D8EDD104E_13</vt:lpwstr>
  </property>
  <property fmtid="{D5CDD505-2E9C-101B-9397-08002B2CF9AE}" pid="3" name="KSOProductBuildVer">
    <vt:lpwstr>2052-12.1.0.16929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