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<sst xmlns="http://schemas.openxmlformats.org/spreadsheetml/2006/main" count="49" uniqueCount="39">
  <si>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</si>
  <si>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</si>
  <si>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</si>
  <si>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</si>
  <si>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</si>
  <si>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</si>
  <si>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</si>
  <si>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</si>
  <si>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</si>
  <si>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</si>
  <si>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</si>
  <si>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</si>
  <si>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</si>
  <si>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</si>
  <si>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</si>
  <si>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</si>
  <si>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</si>
  <si>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</si>
  <si>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</si>
  <si>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</si>
  <si>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</si>
  <si>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</si>
  <si>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</si>
  <si>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</si>
  <si>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</si>
  <si>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</si>
  <si>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</si>
  <si>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</si>
  <si>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</si>
  <si>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</si>
  <si>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</si>
  <si>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</si>
  <si>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</si>
  <si>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</si>
  <si>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</si>
  <si>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泰达机器人</t>
  </si>
  <si>
    <t>集成柜</t>
  </si>
  <si>
    <t xml:space="preserve"> SZTEDCGDD20240314-17531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</si>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</sst>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R23" sqref="R23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6.80833333333333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45370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45366</v>
      </c>
      <c r="I4" s="19">
        <v>8204599</v>
      </c>
      <c r="J4" s="19" t="s">
        <v>36</v>
      </c>
      <c r="K4" s="24">
        <v>1</v>
      </c>
      <c r="L4" s="24">
        <v>5477.57</v>
      </c>
      <c r="M4" s="24">
        <v>9203.54</v>
      </c>
      <c r="N4" s="24">
        <f t="shared" ref="N4:N12" si="0">M4-L4</f>
        <v>3725.97</v>
      </c>
      <c r="O4" s="27">
        <f>N4/M4</f>
        <v>0.404840963368443</v>
      </c>
      <c r="P4" s="24">
        <v>461</v>
      </c>
      <c r="Q4" s="42">
        <f t="shared" ref="Q4:Q13" si="1">P4*K4</f>
        <v>461</v>
      </c>
      <c r="R4" s="43"/>
      <c r="S4" s="44">
        <f t="shared" ref="S4:S12" si="2">IF(AND(($N4*$K4-$Q4)&lt;&gt;0,($M4*$K4)&lt;&gt;0),($N4*$K4-$Q4)/($M4*$K4),"")</f>
        <v>0.354751541254778</v>
      </c>
      <c r="T4" s="45">
        <f t="shared" ref="T4:T12" si="3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4">IF(S4-V4&lt;0,S4-V4,IF(S4-V4&gt;0,""))</f>
        <v/>
      </c>
      <c r="X4" s="48">
        <v>461</v>
      </c>
      <c r="Y4" s="24"/>
      <c r="Z4" s="61" t="s">
        <v>37</v>
      </c>
      <c r="AA4" s="25"/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si="1"/>
        <v>0</v>
      </c>
      <c r="R5" s="43"/>
      <c r="S5" s="44"/>
      <c r="T5" s="45">
        <f t="shared" si="3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1"/>
        <v>0</v>
      </c>
      <c r="R6" s="25"/>
      <c r="S6" s="44"/>
      <c r="T6" s="45">
        <f t="shared" si="3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1"/>
        <v>0</v>
      </c>
      <c r="R7" s="25"/>
      <c r="S7" s="44" t="str">
        <f t="shared" si="2"/>
        <v/>
      </c>
      <c r="T7" s="45">
        <f t="shared" si="3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4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1"/>
        <v>0</v>
      </c>
      <c r="R8" s="25"/>
      <c r="S8" s="44" t="str">
        <f t="shared" si="2"/>
        <v/>
      </c>
      <c r="T8" s="45">
        <f t="shared" si="3"/>
        <v>0.15</v>
      </c>
      <c r="U8" s="46">
        <v>0</v>
      </c>
      <c r="V8" s="47">
        <f t="shared" si="5"/>
        <v>0.15</v>
      </c>
      <c r="W8" s="47" t="e">
        <f t="shared" si="4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1"/>
        <v>0</v>
      </c>
      <c r="R9" s="25"/>
      <c r="S9" s="44" t="str">
        <f t="shared" si="2"/>
        <v/>
      </c>
      <c r="T9" s="45">
        <f t="shared" si="3"/>
        <v>0.15</v>
      </c>
      <c r="U9" s="46">
        <v>0</v>
      </c>
      <c r="V9" s="47">
        <f t="shared" si="5"/>
        <v>0.15</v>
      </c>
      <c r="W9" s="47" t="e">
        <f t="shared" si="4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1"/>
        <v>0</v>
      </c>
      <c r="R10" s="25"/>
      <c r="S10" s="44" t="str">
        <f t="shared" si="2"/>
        <v/>
      </c>
      <c r="T10" s="45">
        <f t="shared" si="3"/>
        <v>0.15</v>
      </c>
      <c r="U10" s="46">
        <v>0</v>
      </c>
      <c r="V10" s="47">
        <f t="shared" si="5"/>
        <v>0.15</v>
      </c>
      <c r="W10" s="47" t="e">
        <f t="shared" si="4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1"/>
        <v>0</v>
      </c>
      <c r="R11" s="25"/>
      <c r="S11" s="44" t="str">
        <f t="shared" si="2"/>
        <v/>
      </c>
      <c r="T11" s="45">
        <f t="shared" si="3"/>
        <v>0.15</v>
      </c>
      <c r="U11" s="46">
        <v>0</v>
      </c>
      <c r="V11" s="47">
        <f t="shared" si="5"/>
        <v>0.15</v>
      </c>
      <c r="W11" s="47" t="e">
        <f t="shared" si="4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1"/>
        <v>0</v>
      </c>
      <c r="R12" s="25"/>
      <c r="S12" s="44" t="str">
        <f t="shared" si="2"/>
        <v/>
      </c>
      <c r="T12" s="45">
        <f t="shared" si="3"/>
        <v>0.15</v>
      </c>
      <c r="U12" s="46">
        <v>0</v>
      </c>
      <c r="V12" s="47">
        <f t="shared" si="5"/>
        <v>0.15</v>
      </c>
      <c r="W12" s="47" t="e">
        <f t="shared" si="4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1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ref="A3:AE13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6 C7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38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2024-03-19T07:56:22Z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