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<sst xmlns="http://schemas.openxmlformats.org/spreadsheetml/2006/main" count="206" uniqueCount="133">
  <si>
    <t>比亚迪精工中心合肥制造部24#网络工程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</si>
  <si>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</si>
  <si>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</si>
  <si>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</si>
  <si>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</si>
  <si>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</si>
  <si>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</si>
  <si>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</si>
  <si>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</si>
  <si>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事业部验收数量</t>
  </si>
  <si>
    <t>进度款工程数量</t>
  </si>
  <si>
    <t>结算金额</t>
  </si>
  <si>
    <t>尾款工程数量</t>
  </si>
  <si>
    <t>合计工程量</t>
  </si>
  <si>
    <t>合计金额</t>
  </si>
  <si>
    <t>备注</t>
  </si>
  <si>
    <t>六类网络模块</t>
  </si>
  <si>
    <t>六类非屏蔽信息模块</t>
  </si>
  <si>
    <t>D-LINK</t>
  </si>
  <si>
    <t>个</t>
  </si>
  <si>
    <t>单孔信息面板</t>
  </si>
  <si>
    <t>单口信息面板</t>
  </si>
  <si>
    <t>网络底盒</t>
  </si>
  <si>
    <t>86*86 PVC明装底盒</t>
  </si>
  <si>
    <t>联塑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</si>
  <si>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</si>
  <si>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</si>
  <si>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</si>
  <si>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</si>
  <si>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</si>
  <si>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</si>
  <si>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</si>
  <si>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</si>
  <si>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</si>
  <si>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</si>
  <si>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</si>
  <si>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</si>
  <si>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</si>
  <si>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</si>
  <si>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烽火</t>
  </si>
  <si>
    <t>米</t>
  </si>
  <si>
    <t>48芯光纤</t>
  </si>
  <si>
    <t>电信级48芯室外单模铠装光缆</t>
  </si>
  <si>
    <t>24口光纤配线架</t>
  </si>
  <si>
    <t>ODF-lc单模满配1U</t>
  </si>
  <si>
    <t>天诚</t>
  </si>
  <si>
    <t>48口光纤配线架</t>
  </si>
  <si>
    <t>ODF-lc单模满配</t>
  </si>
  <si>
    <t>光纤熔接</t>
  </si>
  <si>
    <t>光纤熔接（法兰、尾纤）</t>
  </si>
  <si>
    <t>人工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</si>
  <si>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</si>
  <si>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</si>
  <si>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</si>
  <si>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</si>
  <si>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</si>
  <si>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</si>
  <si>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</si>
  <si>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</si>
  <si>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</si>
  <si>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</si>
  <si>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</si>
  <si>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</si>
  <si>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600*600*635 12U壁挂式网络机柜，</t>
  </si>
  <si>
    <t>图腾</t>
  </si>
  <si>
    <t>网络机柜</t>
  </si>
  <si>
    <t>600*600标准42U 19英寸网络机柜，带轮及支撑脚,</t>
  </si>
  <si>
    <t>机柜PDU</t>
  </si>
  <si>
    <t>1U 6位及以上10A</t>
  </si>
  <si>
    <t>威腾源</t>
  </si>
  <si>
    <t>弱电走线架</t>
  </si>
  <si>
    <t>400*100mm 弱电线缆理线网格桥架</t>
  </si>
  <si>
    <t>亚明</t>
  </si>
  <si>
    <t>线路点位标识</t>
  </si>
  <si>
    <t>交换机、信息点，模块，配线架，电话点标识、所有线路标识</t>
  </si>
  <si>
    <t>定制</t>
  </si>
  <si>
    <t>点</t>
  </si>
  <si>
    <t>网络信息点</t>
  </si>
  <si>
    <t>布线信息点（办公室）</t>
  </si>
  <si>
    <t>布线信息点（工厂）</t>
  </si>
  <si>
    <t>已扣除90个RFID和自动读码器点位</t>
  </si>
  <si>
    <t>PVC线槽、线管</t>
  </si>
  <si>
    <t>39*19 PVC线槽，20,25管</t>
  </si>
  <si>
    <t>KBG管</t>
  </si>
  <si>
    <t>20,25全镀锌管</t>
  </si>
  <si>
    <t>弱电水平桥架</t>
  </si>
  <si>
    <r>
      <rPr>
        <sz val="10"/>
        <color indexed="8"/>
        <rFont val="微软雅黑"/>
        <charset val="134"/>
      </rPr>
      <t>250*100*2.0国标 镀锌板材加强型最长6M中间加隔板/</t>
    </r>
    <r>
      <rPr>
        <sz val="10"/>
        <color indexed="10"/>
        <rFont val="微软雅黑"/>
        <charset val="134"/>
      </rPr>
      <t>150*100</t>
    </r>
  </si>
  <si>
    <t>恒瑞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</si>
  <si>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</si>
  <si>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</si>
  <si>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</si>
  <si>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</si>
  <si>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</si>
  <si>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</si>
  <si>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</si>
  <si>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起帆</t>
  </si>
  <si>
    <t>机房电配电柜</t>
  </si>
  <si>
    <t>机房配电柜800*500*1600、按机柜配电需求进行设计</t>
  </si>
  <si>
    <t>UPS后备电源</t>
  </si>
  <si>
    <t>30KVA三进三出不间断后备电源系统主机，后备两小时左右，配32节12V150AH电池及电池柜组</t>
  </si>
  <si>
    <t>台达</t>
  </si>
  <si>
    <t>空调</t>
  </si>
  <si>
    <t>1.5P</t>
  </si>
  <si>
    <t>格力</t>
  </si>
  <si>
    <t>室外管井</t>
  </si>
  <si>
    <t>部分管道，弱电井的开挖和修复</t>
  </si>
  <si>
    <t>现场定制</t>
  </si>
  <si>
    <t>项</t>
  </si>
  <si>
    <t>工控机/
触屏一体机</t>
  </si>
  <si>
    <t>工业平板一体机，主板：KSD-I7 8代系列/15.6寸触摸屏，分辨率：1920*1080，高亮度300cd，多点触控电容屏，双网口，4USB口，4个COM口，Intel core i7-8565U，内存8G+256G固态，1个HDMI,带无线wifi</t>
  </si>
  <si>
    <t>待定</t>
  </si>
  <si>
    <t>工控机（接收处理自动读码器数采信号）</t>
  </si>
  <si>
    <t>主板：IPC-520系列，CPU:I7-10700,32G内存，256G固态+2T机械硬盘，2个千兆网口，长城电源500W，8个usb口，可支持24小时开机.正版win10  2019服务器版系统，配飞利浦21.5寸高清显示器，品牌鼠标键盘套装</t>
  </si>
  <si>
    <t>骧腾</t>
  </si>
  <si>
    <t>RFID</t>
  </si>
  <si>
    <t>研祥</t>
  </si>
  <si>
    <t>焦师傅队伍6000元人工费，具体施工任务和人数及施工天数都有详细记录；
廖师傅队伍9600元人工费，具体施工任务和人数及施工天数都有详细记录。已走流程审批。</t>
  </si>
  <si>
    <t>自动读码器</t>
  </si>
  <si>
    <t>读码速度：最大60个码/秒；处理帧率：≥50fps；光源：可支持红/白/蓝三色选择；动态变焦：支持多配置，不同的场景进行多配置切换，达到宽泛的适应性；相机支架：针对不同工位，定制安装支架；实施：现场安装调试，与软件技术人员进行数据交互；联网：多台设备支持组网，读码器处理数据后，直接跟产线的MES系统数据进行交互。</t>
  </si>
  <si>
    <t>威杜</t>
  </si>
  <si>
    <t>PAD</t>
  </si>
  <si>
    <t>工业平板，带读码器，操作系统：安卓11及以上版本，内存8G及以上，存储256G</t>
  </si>
  <si>
    <t>IDATA</t>
  </si>
  <si>
    <t>无线扫码枪</t>
  </si>
  <si>
    <t>双色光源，镭雕读码</t>
  </si>
  <si>
    <t>IDATA 内存4G</t>
  </si>
  <si>
    <t>车间展示屏</t>
  </si>
  <si>
    <t>车间大LED屏</t>
  </si>
  <si>
    <t>国优</t>
  </si>
  <si>
    <t>自动卷闸门</t>
  </si>
  <si>
    <t>住房补贴</t>
  </si>
  <si>
    <t>工期50天</t>
  </si>
  <si>
    <t>备注：焦师傅布线点位费用6000元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</si>
</sst>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</numFmts>
  <fonts count="31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微软雅黑"/>
      <charset val="134"/>
    </font>
    <font>
      <sz val="9"/>
      <name val="微软雅黑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Helv"/>
      <charset val="134"/>
    </font>
    <font>
      <sz val="10"/>
      <color indexed="10"/>
      <name val="微软雅黑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0" borderId="1" xfId="0" applyFont="1" applyBorder="1">
      <alignment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77" fontId="5" fillId="0" borderId="5" xfId="53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0" fontId="0" fillId="0" borderId="5" xfId="0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自控部分" xfId="50"/>
    <cellStyle name="_ET_STYLE_NoName_00__冷冻水部分" xfId="51"/>
    <cellStyle name="常规 2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tabSelected="1" zoomScale="115" zoomScaleNormal="115" topLeftCell="A40" workbookViewId="0">
      <selection activeCell="R48" sqref="R48"/>
    </sheetView>
  </sheetViews>
  <sheetFormatPr defaultColWidth="9" defaultRowHeight="14"/>
  <cols>
    <col min="1" max="1" width="3.88181818181818" customWidth="1"/>
    <col min="2" max="2" width="16.3363636363636" customWidth="1"/>
    <col min="3" max="3" width="23.2181818181818" customWidth="1"/>
    <col min="4" max="4" width="10.6272727272727" customWidth="1"/>
    <col min="5" max="5" width="7" customWidth="1"/>
    <col min="6" max="6" width="9.78181818181818" customWidth="1"/>
    <col min="7" max="7" width="9.21818181818182" customWidth="1"/>
    <col min="8" max="8" width="9.55454545454545" customWidth="1"/>
    <col min="9" max="9" width="8.44545454545455" customWidth="1"/>
    <col min="10" max="10" width="8.44545454545455" style="1" customWidth="1"/>
    <col min="11" max="11" width="10" customWidth="1"/>
    <col min="12" max="12" width="0.109090909090909" customWidth="1"/>
    <col min="13" max="13" width="9" hidden="1" customWidth="1"/>
    <col min="14" max="14" width="10.8818181818182" hidden="1" customWidth="1"/>
    <col min="15" max="15" width="8.88181818181818" hidden="1" customWidth="1"/>
    <col min="16" max="16" width="17.4545454545455" customWidth="1"/>
    <col min="17" max="17" width="14.7272727272727" customWidth="1"/>
  </cols>
  <sheetData>
    <row r="1" ht="27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0"/>
      <c r="K1" s="2"/>
      <c r="L1" s="2"/>
      <c r="M1" s="2"/>
      <c r="N1" s="2"/>
      <c r="O1" s="2"/>
      <c r="P1" s="2"/>
    </row>
    <row r="2" ht="26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21" t="s">
        <v>9</v>
      </c>
      <c r="J2" s="22" t="s">
        <v>10</v>
      </c>
      <c r="K2" s="21" t="s">
        <v>11</v>
      </c>
      <c r="L2" s="21" t="s">
        <v>12</v>
      </c>
      <c r="M2" s="21" t="s">
        <v>11</v>
      </c>
      <c r="N2" s="21" t="s">
        <v>13</v>
      </c>
      <c r="O2" s="21" t="s">
        <v>14</v>
      </c>
      <c r="P2" s="10" t="s">
        <v>15</v>
      </c>
    </row>
    <row r="3" ht="20" customHeight="1" spans="1:16">
      <c r="A3" s="5">
        <v>1</v>
      </c>
      <c r="B3" s="6" t="s">
        <v>16</v>
      </c>
      <c r="C3" s="7" t="s">
        <v>17</v>
      </c>
      <c r="D3" s="8" t="s">
        <v>18</v>
      </c>
      <c r="E3" s="9" t="s">
        <v>19</v>
      </c>
      <c r="F3" s="9">
        <v>50</v>
      </c>
      <c r="G3" s="10">
        <v>0</v>
      </c>
      <c r="H3" s="10">
        <f>F3*G3</f>
        <v>0</v>
      </c>
      <c r="I3" s="23">
        <v>140</v>
      </c>
      <c r="J3" s="24"/>
      <c r="K3" s="10"/>
      <c r="L3" s="10"/>
      <c r="M3" s="10"/>
      <c r="N3" s="10"/>
      <c r="O3" s="10"/>
      <c r="P3" s="10"/>
    </row>
    <row r="4" ht="20" customHeight="1" spans="1:16">
      <c r="A4" s="5">
        <v>2</v>
      </c>
      <c r="B4" s="7" t="s">
        <v>20</v>
      </c>
      <c r="C4" s="7" t="s">
        <v>21</v>
      </c>
      <c r="D4" s="8" t="s">
        <v>18</v>
      </c>
      <c r="E4" s="9" t="s">
        <v>19</v>
      </c>
      <c r="F4" s="9">
        <v>50</v>
      </c>
      <c r="G4" s="10">
        <v>3</v>
      </c>
      <c r="H4" s="10">
        <f t="shared" ref="H4:H38" si="0">F4*G4</f>
        <v>150</v>
      </c>
      <c r="I4" s="23">
        <v>140</v>
      </c>
      <c r="J4" s="25">
        <v>140</v>
      </c>
      <c r="K4" s="10">
        <f>SUM(G4*J4)</f>
        <v>420</v>
      </c>
      <c r="L4" s="10"/>
      <c r="M4" s="10"/>
      <c r="N4" s="10"/>
      <c r="O4" s="10"/>
      <c r="P4" s="10"/>
    </row>
    <row r="5" ht="20" customHeight="1" spans="1:16">
      <c r="A5" s="5">
        <v>3</v>
      </c>
      <c r="B5" s="7" t="s">
        <v>22</v>
      </c>
      <c r="C5" s="7" t="s">
        <v>23</v>
      </c>
      <c r="D5" s="8" t="s">
        <v>24</v>
      </c>
      <c r="E5" s="9" t="s">
        <v>19</v>
      </c>
      <c r="F5" s="9">
        <v>50</v>
      </c>
      <c r="G5" s="10">
        <v>0</v>
      </c>
      <c r="H5" s="10">
        <f t="shared" si="0"/>
        <v>0</v>
      </c>
      <c r="I5" s="23">
        <v>140</v>
      </c>
      <c r="J5" s="24"/>
      <c r="K5" s="10">
        <f t="shared" ref="K5:K48" si="1">SUM(G5*J5)</f>
        <v>0</v>
      </c>
      <c r="L5" s="10"/>
      <c r="M5" s="10"/>
      <c r="N5" s="10"/>
      <c r="O5" s="10"/>
      <c r="P5" s="10"/>
    </row>
    <row r="6" ht="20" customHeight="1" spans="1:16">
      <c r="A6" s="5">
        <v>4</v>
      </c>
      <c r="B6" s="7" t="s">
        <v>25</v>
      </c>
      <c r="C6" s="7" t="s">
        <v>26</v>
      </c>
      <c r="D6" s="8" t="s">
        <v>18</v>
      </c>
      <c r="E6" s="9" t="s">
        <v>27</v>
      </c>
      <c r="F6" s="9">
        <v>80</v>
      </c>
      <c r="G6" s="10">
        <v>5</v>
      </c>
      <c r="H6" s="10">
        <f t="shared" si="0"/>
        <v>400</v>
      </c>
      <c r="I6" s="23">
        <v>80</v>
      </c>
      <c r="J6" s="24"/>
      <c r="K6" s="10">
        <f t="shared" si="1"/>
        <v>0</v>
      </c>
      <c r="L6" s="10"/>
      <c r="M6" s="10"/>
      <c r="N6" s="10"/>
      <c r="O6" s="10"/>
      <c r="P6" s="10"/>
    </row>
    <row r="7" ht="20" customHeight="1" spans="1:16">
      <c r="A7" s="5">
        <v>5</v>
      </c>
      <c r="B7" s="7" t="s">
        <v>28</v>
      </c>
      <c r="C7" s="7" t="s">
        <v>28</v>
      </c>
      <c r="D7" s="8" t="s">
        <v>18</v>
      </c>
      <c r="E7" s="9" t="s">
        <v>29</v>
      </c>
      <c r="F7" s="9">
        <v>50</v>
      </c>
      <c r="G7" s="10">
        <v>0</v>
      </c>
      <c r="H7" s="10">
        <f t="shared" si="0"/>
        <v>0</v>
      </c>
      <c r="I7" s="23">
        <v>50</v>
      </c>
      <c r="J7" s="24"/>
      <c r="K7" s="10">
        <f t="shared" si="1"/>
        <v>0</v>
      </c>
      <c r="L7" s="10"/>
      <c r="M7" s="10"/>
      <c r="N7" s="10"/>
      <c r="O7" s="10"/>
      <c r="P7" s="10"/>
    </row>
    <row r="8" ht="20" customHeight="1" spans="1:16">
      <c r="A8" s="5">
        <v>6</v>
      </c>
      <c r="B8" s="7" t="s">
        <v>30</v>
      </c>
      <c r="C8" s="7" t="s">
        <v>30</v>
      </c>
      <c r="D8" s="8" t="s">
        <v>18</v>
      </c>
      <c r="E8" s="9" t="s">
        <v>31</v>
      </c>
      <c r="F8" s="9">
        <v>28</v>
      </c>
      <c r="G8" s="10">
        <v>5</v>
      </c>
      <c r="H8" s="10">
        <f t="shared" si="0"/>
        <v>140</v>
      </c>
      <c r="I8" s="23">
        <v>28</v>
      </c>
      <c r="J8" s="24">
        <v>28</v>
      </c>
      <c r="K8" s="10">
        <f t="shared" si="1"/>
        <v>140</v>
      </c>
      <c r="L8" s="10"/>
      <c r="M8" s="10"/>
      <c r="N8" s="10"/>
      <c r="O8" s="10"/>
      <c r="P8" s="10"/>
    </row>
    <row r="9" ht="20" customHeight="1" spans="1:16">
      <c r="A9" s="5">
        <v>7</v>
      </c>
      <c r="B9" s="7" t="s">
        <v>32</v>
      </c>
      <c r="C9" s="7" t="s">
        <v>33</v>
      </c>
      <c r="D9" s="8" t="s">
        <v>18</v>
      </c>
      <c r="E9" s="9" t="s">
        <v>34</v>
      </c>
      <c r="F9" s="9">
        <v>90</v>
      </c>
      <c r="G9" s="10">
        <v>0</v>
      </c>
      <c r="H9" s="10">
        <f t="shared" si="0"/>
        <v>0</v>
      </c>
      <c r="I9" s="23">
        <v>90</v>
      </c>
      <c r="J9" s="25">
        <v>90</v>
      </c>
      <c r="K9" s="10">
        <f t="shared" si="1"/>
        <v>0</v>
      </c>
      <c r="L9" s="10"/>
      <c r="M9" s="10"/>
      <c r="N9" s="10"/>
      <c r="O9" s="10"/>
      <c r="P9" s="10"/>
    </row>
    <row r="10" ht="20" customHeight="1" spans="1:16">
      <c r="A10" s="5">
        <v>8</v>
      </c>
      <c r="B10" s="7" t="s">
        <v>35</v>
      </c>
      <c r="C10" s="7" t="s">
        <v>36</v>
      </c>
      <c r="D10" s="8" t="s">
        <v>18</v>
      </c>
      <c r="E10" s="9" t="s">
        <v>19</v>
      </c>
      <c r="F10" s="9">
        <v>500</v>
      </c>
      <c r="G10" s="10">
        <v>0</v>
      </c>
      <c r="H10" s="10">
        <f t="shared" si="0"/>
        <v>0</v>
      </c>
      <c r="I10" s="23">
        <v>600</v>
      </c>
      <c r="J10" s="24"/>
      <c r="K10" s="10">
        <f t="shared" si="1"/>
        <v>0</v>
      </c>
      <c r="L10" s="10"/>
      <c r="M10" s="10"/>
      <c r="N10" s="10"/>
      <c r="O10" s="10"/>
      <c r="P10" s="10"/>
    </row>
    <row r="11" ht="20" customHeight="1" spans="1:16">
      <c r="A11" s="5">
        <v>9</v>
      </c>
      <c r="B11" s="7" t="s">
        <v>37</v>
      </c>
      <c r="C11" s="7" t="s">
        <v>38</v>
      </c>
      <c r="D11" s="8" t="s">
        <v>39</v>
      </c>
      <c r="E11" s="9" t="s">
        <v>40</v>
      </c>
      <c r="F11" s="9">
        <v>13000</v>
      </c>
      <c r="G11" s="10">
        <v>2</v>
      </c>
      <c r="H11" s="10">
        <f t="shared" si="0"/>
        <v>26000</v>
      </c>
      <c r="I11" s="23">
        <v>13000</v>
      </c>
      <c r="J11" s="24">
        <v>13000</v>
      </c>
      <c r="K11" s="10">
        <f t="shared" si="1"/>
        <v>26000</v>
      </c>
      <c r="L11" s="10"/>
      <c r="M11" s="10"/>
      <c r="N11" s="10"/>
      <c r="O11" s="10"/>
      <c r="P11" s="10"/>
    </row>
    <row r="12" ht="20" customHeight="1" spans="1:16">
      <c r="A12" s="5">
        <v>10</v>
      </c>
      <c r="B12" s="7" t="s">
        <v>41</v>
      </c>
      <c r="C12" s="7" t="s">
        <v>42</v>
      </c>
      <c r="D12" s="8" t="s">
        <v>39</v>
      </c>
      <c r="E12" s="9" t="s">
        <v>40</v>
      </c>
      <c r="F12" s="9">
        <v>420</v>
      </c>
      <c r="G12" s="10">
        <v>2</v>
      </c>
      <c r="H12" s="10">
        <f t="shared" si="0"/>
        <v>840</v>
      </c>
      <c r="I12" s="23">
        <v>2000</v>
      </c>
      <c r="J12" s="24">
        <v>2000</v>
      </c>
      <c r="K12" s="10">
        <f t="shared" si="1"/>
        <v>4000</v>
      </c>
      <c r="L12" s="10"/>
      <c r="M12" s="10"/>
      <c r="N12" s="10"/>
      <c r="O12" s="10"/>
      <c r="P12" s="10"/>
    </row>
    <row r="13" ht="20" customHeight="1" spans="1:16">
      <c r="A13" s="5">
        <v>11</v>
      </c>
      <c r="B13" s="7" t="s">
        <v>43</v>
      </c>
      <c r="C13" s="7" t="s">
        <v>44</v>
      </c>
      <c r="D13" s="8" t="s">
        <v>45</v>
      </c>
      <c r="E13" s="9" t="s">
        <v>19</v>
      </c>
      <c r="F13" s="9">
        <v>25</v>
      </c>
      <c r="G13" s="10">
        <v>0</v>
      </c>
      <c r="H13" s="10">
        <f t="shared" si="0"/>
        <v>0</v>
      </c>
      <c r="I13" s="23">
        <v>25</v>
      </c>
      <c r="J13" s="25">
        <v>25</v>
      </c>
      <c r="K13" s="10">
        <f t="shared" si="1"/>
        <v>0</v>
      </c>
      <c r="L13" s="10"/>
      <c r="M13" s="10"/>
      <c r="N13" s="10"/>
      <c r="O13" s="10"/>
      <c r="P13" s="10"/>
    </row>
    <row r="14" ht="20" customHeight="1" spans="1:16">
      <c r="A14" s="5">
        <v>12</v>
      </c>
      <c r="B14" s="7" t="s">
        <v>46</v>
      </c>
      <c r="C14" s="7" t="s">
        <v>47</v>
      </c>
      <c r="D14" s="8" t="s">
        <v>45</v>
      </c>
      <c r="E14" s="9" t="s">
        <v>19</v>
      </c>
      <c r="F14" s="9">
        <v>10</v>
      </c>
      <c r="G14" s="10">
        <v>0</v>
      </c>
      <c r="H14" s="10">
        <f t="shared" si="0"/>
        <v>0</v>
      </c>
      <c r="I14" s="23">
        <v>10</v>
      </c>
      <c r="J14" s="25">
        <v>10</v>
      </c>
      <c r="K14" s="10">
        <f t="shared" si="1"/>
        <v>0</v>
      </c>
      <c r="L14" s="10"/>
      <c r="M14" s="10"/>
      <c r="N14" s="10"/>
      <c r="O14" s="10"/>
      <c r="P14" s="10"/>
    </row>
    <row r="15" ht="20" customHeight="1" spans="1:16">
      <c r="A15" s="5">
        <v>13</v>
      </c>
      <c r="B15" s="7" t="s">
        <v>48</v>
      </c>
      <c r="C15" s="7" t="s">
        <v>49</v>
      </c>
      <c r="D15" s="8" t="s">
        <v>50</v>
      </c>
      <c r="E15" s="9" t="s">
        <v>51</v>
      </c>
      <c r="F15" s="9">
        <v>696</v>
      </c>
      <c r="G15" s="10">
        <v>8</v>
      </c>
      <c r="H15" s="10">
        <f t="shared" si="0"/>
        <v>5568</v>
      </c>
      <c r="I15" s="23">
        <v>696</v>
      </c>
      <c r="J15" s="24">
        <v>696</v>
      </c>
      <c r="K15" s="10">
        <f t="shared" si="1"/>
        <v>5568</v>
      </c>
      <c r="L15" s="10"/>
      <c r="M15" s="10"/>
      <c r="N15" s="10"/>
      <c r="O15" s="10"/>
      <c r="P15" s="10"/>
    </row>
    <row r="16" ht="20" customHeight="1" spans="1:16">
      <c r="A16" s="5">
        <v>14</v>
      </c>
      <c r="B16" s="7" t="s">
        <v>52</v>
      </c>
      <c r="C16" s="7" t="s">
        <v>53</v>
      </c>
      <c r="D16" s="8" t="s">
        <v>50</v>
      </c>
      <c r="E16" s="9" t="s">
        <v>54</v>
      </c>
      <c r="F16" s="9">
        <v>106</v>
      </c>
      <c r="G16" s="10">
        <v>200</v>
      </c>
      <c r="H16" s="10">
        <f t="shared" si="0"/>
        <v>21200</v>
      </c>
      <c r="I16" s="23">
        <v>104</v>
      </c>
      <c r="J16" s="24">
        <v>104</v>
      </c>
      <c r="K16" s="10">
        <f t="shared" si="1"/>
        <v>20800</v>
      </c>
      <c r="L16" s="10"/>
      <c r="M16" s="10"/>
      <c r="N16" s="10"/>
      <c r="O16" s="10"/>
      <c r="P16" s="10"/>
    </row>
    <row r="17" ht="20" customHeight="1" spans="1:16">
      <c r="A17" s="5">
        <v>15</v>
      </c>
      <c r="B17" s="7" t="s">
        <v>55</v>
      </c>
      <c r="C17" s="7" t="s">
        <v>56</v>
      </c>
      <c r="D17" s="8" t="s">
        <v>45</v>
      </c>
      <c r="E17" s="9" t="s">
        <v>57</v>
      </c>
      <c r="F17" s="9">
        <v>10</v>
      </c>
      <c r="G17" s="10">
        <v>0</v>
      </c>
      <c r="H17" s="10">
        <f t="shared" si="0"/>
        <v>0</v>
      </c>
      <c r="I17" s="23">
        <v>10</v>
      </c>
      <c r="J17" s="24"/>
      <c r="K17" s="10">
        <f t="shared" si="1"/>
        <v>0</v>
      </c>
      <c r="L17" s="10"/>
      <c r="M17" s="10"/>
      <c r="N17" s="10"/>
      <c r="O17" s="10"/>
      <c r="P17" s="10"/>
    </row>
    <row r="18" ht="20" customHeight="1" spans="1:16">
      <c r="A18" s="5">
        <v>16</v>
      </c>
      <c r="B18" s="7" t="s">
        <v>55</v>
      </c>
      <c r="C18" s="7" t="s">
        <v>58</v>
      </c>
      <c r="D18" s="8" t="s">
        <v>45</v>
      </c>
      <c r="E18" s="9" t="s">
        <v>57</v>
      </c>
      <c r="F18" s="9">
        <v>84</v>
      </c>
      <c r="G18" s="10">
        <v>0</v>
      </c>
      <c r="H18" s="10">
        <f t="shared" si="0"/>
        <v>0</v>
      </c>
      <c r="I18" s="23">
        <v>84</v>
      </c>
      <c r="J18" s="24"/>
      <c r="K18" s="10">
        <f t="shared" si="1"/>
        <v>0</v>
      </c>
      <c r="L18" s="10"/>
      <c r="M18" s="10"/>
      <c r="N18" s="10"/>
      <c r="O18" s="10"/>
      <c r="P18" s="10"/>
    </row>
    <row r="19" ht="20" customHeight="1" spans="1:16">
      <c r="A19" s="5">
        <v>17</v>
      </c>
      <c r="B19" s="7" t="s">
        <v>55</v>
      </c>
      <c r="C19" s="7" t="s">
        <v>59</v>
      </c>
      <c r="D19" s="8" t="s">
        <v>45</v>
      </c>
      <c r="E19" s="9" t="s">
        <v>27</v>
      </c>
      <c r="F19" s="9">
        <v>20</v>
      </c>
      <c r="G19" s="10">
        <v>0</v>
      </c>
      <c r="H19" s="10">
        <f t="shared" si="0"/>
        <v>0</v>
      </c>
      <c r="I19" s="23">
        <v>20</v>
      </c>
      <c r="J19" s="24"/>
      <c r="K19" s="10">
        <f t="shared" si="1"/>
        <v>0</v>
      </c>
      <c r="L19" s="10"/>
      <c r="M19" s="10"/>
      <c r="N19" s="10"/>
      <c r="O19" s="10"/>
      <c r="P19" s="10"/>
    </row>
    <row r="20" ht="20" customHeight="1" spans="1:16">
      <c r="A20" s="5">
        <v>18</v>
      </c>
      <c r="B20" s="7" t="s">
        <v>55</v>
      </c>
      <c r="C20" s="7" t="s">
        <v>60</v>
      </c>
      <c r="D20" s="8" t="s">
        <v>45</v>
      </c>
      <c r="E20" s="9" t="s">
        <v>27</v>
      </c>
      <c r="F20" s="9">
        <v>20</v>
      </c>
      <c r="G20" s="10">
        <v>0</v>
      </c>
      <c r="H20" s="10">
        <f t="shared" si="0"/>
        <v>0</v>
      </c>
      <c r="I20" s="23">
        <v>20</v>
      </c>
      <c r="J20" s="24"/>
      <c r="K20" s="10">
        <f t="shared" si="1"/>
        <v>0</v>
      </c>
      <c r="L20" s="10"/>
      <c r="M20" s="10"/>
      <c r="N20" s="10"/>
      <c r="O20" s="10"/>
      <c r="P20" s="10"/>
    </row>
    <row r="21" ht="20" customHeight="1" spans="1:16">
      <c r="A21" s="5">
        <v>19</v>
      </c>
      <c r="B21" s="7" t="s">
        <v>55</v>
      </c>
      <c r="C21" s="7" t="s">
        <v>61</v>
      </c>
      <c r="D21" s="8" t="s">
        <v>45</v>
      </c>
      <c r="E21" s="9" t="s">
        <v>27</v>
      </c>
      <c r="F21" s="9">
        <v>20</v>
      </c>
      <c r="G21" s="10">
        <v>0</v>
      </c>
      <c r="H21" s="10">
        <f t="shared" si="0"/>
        <v>0</v>
      </c>
      <c r="I21" s="23">
        <v>20</v>
      </c>
      <c r="J21" s="24"/>
      <c r="K21" s="10">
        <f t="shared" si="1"/>
        <v>0</v>
      </c>
      <c r="L21" s="10"/>
      <c r="M21" s="10"/>
      <c r="N21" s="10"/>
      <c r="O21" s="10"/>
      <c r="P21" s="10"/>
    </row>
    <row r="22" ht="20" customHeight="1" spans="1:16">
      <c r="A22" s="5">
        <v>20</v>
      </c>
      <c r="B22" s="7" t="s">
        <v>62</v>
      </c>
      <c r="C22" s="7" t="s">
        <v>63</v>
      </c>
      <c r="D22" s="8" t="s">
        <v>64</v>
      </c>
      <c r="E22" s="9" t="s">
        <v>19</v>
      </c>
      <c r="F22" s="9">
        <v>25</v>
      </c>
      <c r="G22" s="10">
        <v>100</v>
      </c>
      <c r="H22" s="10">
        <f t="shared" si="0"/>
        <v>2500</v>
      </c>
      <c r="I22" s="23">
        <v>26</v>
      </c>
      <c r="J22" s="24">
        <v>26</v>
      </c>
      <c r="K22" s="10">
        <f t="shared" si="1"/>
        <v>2600</v>
      </c>
      <c r="L22" s="10"/>
      <c r="M22" s="10"/>
      <c r="N22" s="10"/>
      <c r="O22" s="10"/>
      <c r="P22" s="10"/>
    </row>
    <row r="23" ht="20" customHeight="1" spans="1:16">
      <c r="A23" s="5">
        <v>21</v>
      </c>
      <c r="B23" s="7" t="s">
        <v>65</v>
      </c>
      <c r="C23" s="7" t="s">
        <v>66</v>
      </c>
      <c r="D23" s="8" t="s">
        <v>64</v>
      </c>
      <c r="E23" s="9" t="s">
        <v>19</v>
      </c>
      <c r="F23" s="9">
        <v>2</v>
      </c>
      <c r="G23" s="10">
        <v>100</v>
      </c>
      <c r="H23" s="10">
        <f t="shared" si="0"/>
        <v>200</v>
      </c>
      <c r="I23" s="23">
        <v>2</v>
      </c>
      <c r="J23" s="24">
        <v>2</v>
      </c>
      <c r="K23" s="10">
        <f t="shared" si="1"/>
        <v>200</v>
      </c>
      <c r="L23" s="10"/>
      <c r="M23" s="10"/>
      <c r="N23" s="10"/>
      <c r="O23" s="10"/>
      <c r="P23" s="10"/>
    </row>
    <row r="24" ht="20" customHeight="1" spans="1:16">
      <c r="A24" s="5">
        <v>22</v>
      </c>
      <c r="B24" s="7" t="s">
        <v>67</v>
      </c>
      <c r="C24" s="7" t="s">
        <v>68</v>
      </c>
      <c r="D24" s="8" t="s">
        <v>69</v>
      </c>
      <c r="E24" s="9" t="s">
        <v>31</v>
      </c>
      <c r="F24" s="9">
        <v>54</v>
      </c>
      <c r="G24" s="10">
        <v>40</v>
      </c>
      <c r="H24" s="10">
        <f t="shared" si="0"/>
        <v>2160</v>
      </c>
      <c r="I24" s="23">
        <v>54</v>
      </c>
      <c r="J24" s="24">
        <v>54</v>
      </c>
      <c r="K24" s="10">
        <f t="shared" si="1"/>
        <v>2160</v>
      </c>
      <c r="L24" s="10"/>
      <c r="M24" s="10"/>
      <c r="N24" s="10"/>
      <c r="O24" s="10"/>
      <c r="P24" s="10"/>
    </row>
    <row r="25" ht="20" customHeight="1" spans="1:16">
      <c r="A25" s="5">
        <v>23</v>
      </c>
      <c r="B25" s="7" t="s">
        <v>70</v>
      </c>
      <c r="C25" s="7" t="s">
        <v>71</v>
      </c>
      <c r="D25" s="8" t="s">
        <v>72</v>
      </c>
      <c r="E25" s="9" t="s">
        <v>40</v>
      </c>
      <c r="F25" s="9">
        <v>5</v>
      </c>
      <c r="G25" s="10">
        <v>20</v>
      </c>
      <c r="H25" s="10">
        <f t="shared" si="0"/>
        <v>100</v>
      </c>
      <c r="I25" s="23">
        <v>0</v>
      </c>
      <c r="J25" s="24"/>
      <c r="K25" s="10">
        <f t="shared" si="1"/>
        <v>0</v>
      </c>
      <c r="L25" s="10"/>
      <c r="M25" s="10"/>
      <c r="N25" s="10"/>
      <c r="O25" s="10"/>
      <c r="P25" s="10"/>
    </row>
    <row r="26" ht="20" customHeight="1" spans="1:16">
      <c r="A26" s="5">
        <v>24</v>
      </c>
      <c r="B26" s="7" t="s">
        <v>73</v>
      </c>
      <c r="C26" s="7" t="s">
        <v>74</v>
      </c>
      <c r="D26" s="8" t="s">
        <v>75</v>
      </c>
      <c r="E26" s="9" t="s">
        <v>76</v>
      </c>
      <c r="F26" s="9">
        <v>150</v>
      </c>
      <c r="G26" s="10">
        <v>0</v>
      </c>
      <c r="H26" s="10">
        <f t="shared" si="0"/>
        <v>0</v>
      </c>
      <c r="I26" s="23">
        <f>104+264</f>
        <v>368</v>
      </c>
      <c r="J26" s="24"/>
      <c r="K26" s="10">
        <f t="shared" si="1"/>
        <v>0</v>
      </c>
      <c r="L26" s="10"/>
      <c r="M26" s="10"/>
      <c r="N26" s="10"/>
      <c r="O26" s="10"/>
      <c r="P26" s="10"/>
    </row>
    <row r="27" ht="20" customHeight="1" spans="1:16">
      <c r="A27" s="5">
        <v>25</v>
      </c>
      <c r="B27" s="7" t="s">
        <v>77</v>
      </c>
      <c r="C27" s="7" t="s">
        <v>78</v>
      </c>
      <c r="D27" s="8" t="s">
        <v>50</v>
      </c>
      <c r="E27" s="9" t="s">
        <v>76</v>
      </c>
      <c r="F27" s="9">
        <v>150</v>
      </c>
      <c r="G27" s="10">
        <v>80</v>
      </c>
      <c r="H27" s="11">
        <f t="shared" si="0"/>
        <v>12000</v>
      </c>
      <c r="I27" s="23">
        <f>104+264</f>
        <v>368</v>
      </c>
      <c r="J27" s="26">
        <v>38</v>
      </c>
      <c r="K27" s="10">
        <f t="shared" si="1"/>
        <v>3040</v>
      </c>
      <c r="L27" s="10"/>
      <c r="M27" s="10"/>
      <c r="N27" s="10"/>
      <c r="O27" s="10"/>
      <c r="P27" s="10"/>
    </row>
    <row r="28" ht="33" customHeight="1" spans="1:16">
      <c r="A28" s="5"/>
      <c r="B28" s="7" t="s">
        <v>77</v>
      </c>
      <c r="C28" s="7" t="s">
        <v>79</v>
      </c>
      <c r="D28" s="8" t="s">
        <v>50</v>
      </c>
      <c r="E28" s="9" t="s">
        <v>76</v>
      </c>
      <c r="F28" s="9">
        <v>50</v>
      </c>
      <c r="G28" s="10">
        <v>108</v>
      </c>
      <c r="H28" s="11"/>
      <c r="I28" s="23"/>
      <c r="J28" s="26">
        <v>136</v>
      </c>
      <c r="K28" s="10">
        <f t="shared" si="1"/>
        <v>14688</v>
      </c>
      <c r="L28" s="10"/>
      <c r="M28" s="10"/>
      <c r="N28" s="10"/>
      <c r="O28" s="10"/>
      <c r="P28" s="27" t="s">
        <v>80</v>
      </c>
    </row>
    <row r="29" ht="20" customHeight="1" spans="1:16">
      <c r="A29" s="5">
        <v>26</v>
      </c>
      <c r="B29" s="7" t="s">
        <v>81</v>
      </c>
      <c r="C29" s="7" t="s">
        <v>82</v>
      </c>
      <c r="D29" s="8" t="s">
        <v>24</v>
      </c>
      <c r="E29" s="9" t="s">
        <v>40</v>
      </c>
      <c r="F29" s="9">
        <v>320</v>
      </c>
      <c r="G29" s="10">
        <v>2</v>
      </c>
      <c r="H29" s="10">
        <f>F29*G29</f>
        <v>640</v>
      </c>
      <c r="I29" s="23">
        <v>1030</v>
      </c>
      <c r="J29" s="24">
        <v>1030</v>
      </c>
      <c r="K29" s="10">
        <f t="shared" si="1"/>
        <v>2060</v>
      </c>
      <c r="L29" s="10"/>
      <c r="M29" s="10"/>
      <c r="N29" s="10"/>
      <c r="O29" s="10"/>
      <c r="P29" s="10"/>
    </row>
    <row r="30" ht="20" customHeight="1" spans="1:16">
      <c r="A30" s="5">
        <v>27</v>
      </c>
      <c r="B30" s="7" t="s">
        <v>83</v>
      </c>
      <c r="C30" s="7" t="s">
        <v>84</v>
      </c>
      <c r="D30" s="8" t="s">
        <v>72</v>
      </c>
      <c r="E30" s="9" t="s">
        <v>40</v>
      </c>
      <c r="F30" s="9">
        <v>320</v>
      </c>
      <c r="G30" s="10">
        <v>3</v>
      </c>
      <c r="H30" s="10">
        <f>F30*G30</f>
        <v>960</v>
      </c>
      <c r="I30" s="23">
        <v>1200</v>
      </c>
      <c r="J30" s="25">
        <v>1200</v>
      </c>
      <c r="K30" s="10">
        <f t="shared" si="1"/>
        <v>3600</v>
      </c>
      <c r="L30" s="10"/>
      <c r="M30" s="10"/>
      <c r="N30" s="10"/>
      <c r="O30" s="10"/>
      <c r="P30" s="10"/>
    </row>
    <row r="31" ht="43.5" spans="1:16">
      <c r="A31" s="5">
        <v>28</v>
      </c>
      <c r="B31" s="7" t="s">
        <v>85</v>
      </c>
      <c r="C31" s="7" t="s">
        <v>86</v>
      </c>
      <c r="D31" s="8" t="s">
        <v>87</v>
      </c>
      <c r="E31" s="9" t="s">
        <v>40</v>
      </c>
      <c r="F31" s="9">
        <v>4500</v>
      </c>
      <c r="G31" s="10">
        <v>20</v>
      </c>
      <c r="H31" s="10">
        <f t="shared" ref="H31:H38" si="2">F31*G31</f>
        <v>90000</v>
      </c>
      <c r="I31" s="23">
        <f>4000+212</f>
        <v>4212</v>
      </c>
      <c r="J31" s="24">
        <v>3800</v>
      </c>
      <c r="K31" s="10">
        <f t="shared" si="1"/>
        <v>76000</v>
      </c>
      <c r="L31" s="10"/>
      <c r="M31" s="10"/>
      <c r="N31" s="10"/>
      <c r="O31" s="10"/>
      <c r="P31" s="10"/>
    </row>
    <row r="32" ht="20" customHeight="1" spans="1:16">
      <c r="A32" s="5">
        <v>29</v>
      </c>
      <c r="B32" s="7" t="s">
        <v>88</v>
      </c>
      <c r="C32" s="7" t="s">
        <v>89</v>
      </c>
      <c r="D32" s="8"/>
      <c r="E32" s="9" t="s">
        <v>90</v>
      </c>
      <c r="F32" s="9">
        <v>1</v>
      </c>
      <c r="G32" s="10">
        <v>0</v>
      </c>
      <c r="H32" s="10">
        <f t="shared" si="2"/>
        <v>0</v>
      </c>
      <c r="I32" s="23">
        <v>1</v>
      </c>
      <c r="J32" s="24"/>
      <c r="K32" s="10">
        <f t="shared" si="1"/>
        <v>0</v>
      </c>
      <c r="L32" s="10"/>
      <c r="M32" s="10"/>
      <c r="N32" s="10"/>
      <c r="O32" s="10"/>
      <c r="P32" s="10"/>
    </row>
    <row r="33" ht="20" customHeight="1" spans="1:16">
      <c r="A33" s="5">
        <v>30</v>
      </c>
      <c r="B33" s="7" t="s">
        <v>91</v>
      </c>
      <c r="C33" s="7" t="s">
        <v>92</v>
      </c>
      <c r="D33" s="8" t="s">
        <v>69</v>
      </c>
      <c r="E33" s="9" t="s">
        <v>31</v>
      </c>
      <c r="F33" s="9">
        <v>54</v>
      </c>
      <c r="G33" s="10">
        <v>0</v>
      </c>
      <c r="H33" s="10">
        <f t="shared" si="2"/>
        <v>0</v>
      </c>
      <c r="I33" s="23">
        <v>54</v>
      </c>
      <c r="J33" s="24"/>
      <c r="K33" s="10">
        <f t="shared" si="1"/>
        <v>0</v>
      </c>
      <c r="L33" s="10"/>
      <c r="M33" s="10"/>
      <c r="N33" s="10"/>
      <c r="O33" s="10"/>
      <c r="P33" s="10"/>
    </row>
    <row r="34" ht="20" customHeight="1" spans="1:16">
      <c r="A34" s="5">
        <v>31</v>
      </c>
      <c r="B34" s="7" t="s">
        <v>93</v>
      </c>
      <c r="C34" s="7" t="s">
        <v>94</v>
      </c>
      <c r="D34" s="8" t="s">
        <v>95</v>
      </c>
      <c r="E34" s="9" t="s">
        <v>40</v>
      </c>
      <c r="F34" s="9">
        <v>11000</v>
      </c>
      <c r="G34" s="10">
        <v>2</v>
      </c>
      <c r="H34" s="10">
        <f t="shared" si="2"/>
        <v>22000</v>
      </c>
      <c r="I34" s="23">
        <f>13600</f>
        <v>13600</v>
      </c>
      <c r="J34" s="25">
        <f>13600</f>
        <v>13600</v>
      </c>
      <c r="K34" s="10">
        <f t="shared" si="1"/>
        <v>27200</v>
      </c>
      <c r="L34" s="10"/>
      <c r="M34" s="10"/>
      <c r="N34" s="10"/>
      <c r="O34" s="10"/>
      <c r="P34" s="10"/>
    </row>
    <row r="35" ht="20" customHeight="1" spans="1:16">
      <c r="A35" s="5">
        <v>32</v>
      </c>
      <c r="B35" s="7" t="s">
        <v>96</v>
      </c>
      <c r="C35" s="7" t="s">
        <v>97</v>
      </c>
      <c r="D35" s="8" t="s">
        <v>75</v>
      </c>
      <c r="E35" s="9" t="s">
        <v>31</v>
      </c>
      <c r="F35" s="9">
        <v>1</v>
      </c>
      <c r="G35" s="12">
        <v>300</v>
      </c>
      <c r="H35" s="10">
        <f t="shared" si="2"/>
        <v>300</v>
      </c>
      <c r="I35" s="23">
        <v>1</v>
      </c>
      <c r="J35" s="24">
        <v>1</v>
      </c>
      <c r="K35" s="10">
        <f t="shared" si="1"/>
        <v>300</v>
      </c>
      <c r="L35" s="10"/>
      <c r="M35" s="10"/>
      <c r="N35" s="10"/>
      <c r="O35" s="10"/>
      <c r="P35" s="10"/>
    </row>
    <row r="36" ht="20" customHeight="1" spans="1:16">
      <c r="A36" s="5">
        <v>33</v>
      </c>
      <c r="B36" s="7" t="s">
        <v>98</v>
      </c>
      <c r="C36" s="7" t="s">
        <v>99</v>
      </c>
      <c r="D36" s="8" t="s">
        <v>100</v>
      </c>
      <c r="E36" s="9" t="s">
        <v>31</v>
      </c>
      <c r="F36" s="9">
        <v>1</v>
      </c>
      <c r="G36" s="10">
        <v>800</v>
      </c>
      <c r="H36" s="10">
        <f t="shared" si="2"/>
        <v>800</v>
      </c>
      <c r="I36" s="23">
        <v>1</v>
      </c>
      <c r="J36" s="24">
        <v>1</v>
      </c>
      <c r="K36" s="10">
        <f t="shared" si="1"/>
        <v>800</v>
      </c>
      <c r="L36" s="10"/>
      <c r="M36" s="10"/>
      <c r="N36" s="10"/>
      <c r="O36" s="10"/>
      <c r="P36" s="10"/>
    </row>
    <row r="37" ht="20" customHeight="1" spans="1:16">
      <c r="A37" s="5">
        <v>34</v>
      </c>
      <c r="B37" s="7" t="s">
        <v>101</v>
      </c>
      <c r="C37" s="7" t="s">
        <v>102</v>
      </c>
      <c r="D37" s="8" t="s">
        <v>103</v>
      </c>
      <c r="E37" s="9" t="s">
        <v>54</v>
      </c>
      <c r="F37" s="9">
        <v>1</v>
      </c>
      <c r="G37" s="10">
        <v>0</v>
      </c>
      <c r="H37" s="10">
        <f t="shared" si="2"/>
        <v>0</v>
      </c>
      <c r="I37" s="23">
        <v>0</v>
      </c>
      <c r="J37" s="24"/>
      <c r="K37" s="10">
        <f t="shared" si="1"/>
        <v>0</v>
      </c>
      <c r="L37" s="10"/>
      <c r="M37" s="10"/>
      <c r="N37" s="10"/>
      <c r="O37" s="10"/>
      <c r="P37" s="10"/>
    </row>
    <row r="38" ht="20" customHeight="1" spans="1:16">
      <c r="A38" s="5">
        <v>35</v>
      </c>
      <c r="B38" s="7" t="s">
        <v>104</v>
      </c>
      <c r="C38" s="7" t="s">
        <v>105</v>
      </c>
      <c r="D38" s="8" t="s">
        <v>106</v>
      </c>
      <c r="E38" s="9" t="s">
        <v>107</v>
      </c>
      <c r="F38" s="9">
        <v>1</v>
      </c>
      <c r="G38" s="10">
        <v>0</v>
      </c>
      <c r="H38" s="10">
        <f t="shared" si="2"/>
        <v>0</v>
      </c>
      <c r="I38" s="23">
        <v>1</v>
      </c>
      <c r="J38" s="24"/>
      <c r="K38" s="10">
        <f t="shared" si="1"/>
        <v>0</v>
      </c>
      <c r="L38" s="10"/>
      <c r="M38" s="10"/>
      <c r="N38" s="10"/>
      <c r="O38" s="10"/>
      <c r="P38" s="10"/>
    </row>
    <row r="39" ht="90" customHeight="1" spans="1:16">
      <c r="A39" s="5">
        <v>36</v>
      </c>
      <c r="B39" s="7" t="s">
        <v>108</v>
      </c>
      <c r="C39" s="7" t="s">
        <v>109</v>
      </c>
      <c r="D39" s="8"/>
      <c r="E39" s="9" t="s">
        <v>31</v>
      </c>
      <c r="F39" s="9">
        <v>10</v>
      </c>
      <c r="G39" s="10" t="s">
        <v>110</v>
      </c>
      <c r="H39" s="10"/>
      <c r="I39" s="23">
        <v>10</v>
      </c>
      <c r="J39" s="24"/>
      <c r="L39" s="10"/>
      <c r="M39" s="10"/>
      <c r="N39" s="10"/>
      <c r="O39" s="10"/>
      <c r="P39" s="10"/>
    </row>
    <row r="40" ht="106" customHeight="1" spans="1:16">
      <c r="A40" s="5">
        <v>37</v>
      </c>
      <c r="B40" s="7" t="s">
        <v>111</v>
      </c>
      <c r="C40" s="7" t="s">
        <v>112</v>
      </c>
      <c r="D40" s="8" t="s">
        <v>113</v>
      </c>
      <c r="E40" s="9" t="s">
        <v>54</v>
      </c>
      <c r="F40" s="9">
        <v>1</v>
      </c>
      <c r="G40" s="10" t="s">
        <v>110</v>
      </c>
      <c r="H40" s="10"/>
      <c r="I40" s="23">
        <v>1</v>
      </c>
      <c r="J40" s="24"/>
      <c r="K40" s="28"/>
      <c r="L40" s="10"/>
      <c r="M40" s="10"/>
      <c r="N40" s="10"/>
      <c r="O40" s="10"/>
      <c r="P40" s="10"/>
    </row>
    <row r="41" ht="32" customHeight="1" spans="1:16">
      <c r="A41" s="5">
        <v>38</v>
      </c>
      <c r="B41" s="7" t="s">
        <v>114</v>
      </c>
      <c r="C41" s="7"/>
      <c r="D41" s="8" t="s">
        <v>115</v>
      </c>
      <c r="E41" s="9" t="s">
        <v>54</v>
      </c>
      <c r="F41" s="9">
        <v>18</v>
      </c>
      <c r="G41" s="10" t="s">
        <v>110</v>
      </c>
      <c r="H41" s="10"/>
      <c r="I41" s="23">
        <v>18</v>
      </c>
      <c r="J41" s="24"/>
      <c r="K41" s="29">
        <f>9600+7000</f>
        <v>16600</v>
      </c>
      <c r="L41" s="10"/>
      <c r="M41" s="10"/>
      <c r="N41" s="10"/>
      <c r="O41" s="10"/>
      <c r="P41" s="30" t="s">
        <v>116</v>
      </c>
    </row>
    <row r="42" ht="210" customHeight="1" spans="1:16">
      <c r="A42" s="5">
        <v>39</v>
      </c>
      <c r="B42" s="7" t="s">
        <v>117</v>
      </c>
      <c r="C42" s="7" t="s">
        <v>118</v>
      </c>
      <c r="D42" s="8" t="s">
        <v>119</v>
      </c>
      <c r="E42" s="9" t="s">
        <v>54</v>
      </c>
      <c r="F42" s="9">
        <v>18</v>
      </c>
      <c r="G42" s="10" t="s">
        <v>110</v>
      </c>
      <c r="H42" s="10"/>
      <c r="I42" s="23">
        <v>18</v>
      </c>
      <c r="J42" s="24"/>
      <c r="K42" s="31"/>
      <c r="L42" s="10"/>
      <c r="M42" s="10"/>
      <c r="N42" s="10"/>
      <c r="O42" s="10"/>
      <c r="P42" s="32"/>
    </row>
    <row r="43" ht="43.5" spans="1:16">
      <c r="A43" s="5">
        <v>40</v>
      </c>
      <c r="B43" s="7" t="s">
        <v>120</v>
      </c>
      <c r="C43" s="7" t="s">
        <v>121</v>
      </c>
      <c r="D43" s="8" t="s">
        <v>122</v>
      </c>
      <c r="E43" s="9" t="s">
        <v>54</v>
      </c>
      <c r="F43" s="9">
        <v>21</v>
      </c>
      <c r="G43" s="10" t="s">
        <v>110</v>
      </c>
      <c r="H43" s="10"/>
      <c r="I43" s="23">
        <v>21</v>
      </c>
      <c r="J43" s="24"/>
      <c r="K43" s="28"/>
      <c r="L43" s="10"/>
      <c r="M43" s="10"/>
      <c r="N43" s="10"/>
      <c r="O43" s="10"/>
      <c r="P43" s="10"/>
    </row>
    <row r="44" ht="19" customHeight="1" spans="1:16">
      <c r="A44" s="5">
        <v>41</v>
      </c>
      <c r="B44" s="7" t="s">
        <v>123</v>
      </c>
      <c r="C44" s="7" t="s">
        <v>124</v>
      </c>
      <c r="D44" s="8" t="s">
        <v>125</v>
      </c>
      <c r="E44" s="9" t="s">
        <v>31</v>
      </c>
      <c r="F44" s="9">
        <v>11</v>
      </c>
      <c r="G44" s="10" t="s">
        <v>110</v>
      </c>
      <c r="H44" s="10"/>
      <c r="I44" s="23">
        <v>11</v>
      </c>
      <c r="J44" s="24"/>
      <c r="K44" s="28"/>
      <c r="L44" s="10"/>
      <c r="M44" s="10"/>
      <c r="N44" s="10"/>
      <c r="O44" s="10"/>
      <c r="P44" s="10"/>
    </row>
    <row r="45" ht="19" customHeight="1" spans="1:16">
      <c r="A45" s="5">
        <v>42</v>
      </c>
      <c r="B45" s="7" t="s">
        <v>126</v>
      </c>
      <c r="C45" s="7"/>
      <c r="D45" s="8" t="s">
        <v>122</v>
      </c>
      <c r="E45" s="9" t="s">
        <v>54</v>
      </c>
      <c r="F45" s="9">
        <v>1</v>
      </c>
      <c r="G45" s="10" t="s">
        <v>110</v>
      </c>
      <c r="H45" s="10"/>
      <c r="I45" s="23">
        <v>1</v>
      </c>
      <c r="J45" s="24"/>
      <c r="K45" s="28"/>
      <c r="L45" s="10"/>
      <c r="M45" s="10"/>
      <c r="N45" s="10"/>
      <c r="O45" s="10"/>
      <c r="P45" s="10"/>
    </row>
    <row r="46" ht="19" customHeight="1" spans="1:16">
      <c r="A46" s="5">
        <v>43</v>
      </c>
      <c r="B46" s="7" t="s">
        <v>127</v>
      </c>
      <c r="C46" s="7"/>
      <c r="D46" s="8" t="s">
        <v>128</v>
      </c>
      <c r="E46" s="9" t="s">
        <v>31</v>
      </c>
      <c r="F46" s="9">
        <v>1</v>
      </c>
      <c r="G46" s="10" t="s">
        <v>110</v>
      </c>
      <c r="H46" s="10"/>
      <c r="I46" s="23">
        <v>1</v>
      </c>
      <c r="J46" s="24"/>
      <c r="K46" s="28"/>
      <c r="L46" s="10"/>
      <c r="M46" s="10"/>
      <c r="N46" s="10"/>
      <c r="O46" s="10"/>
      <c r="P46" s="10"/>
    </row>
    <row r="47" ht="19" customHeight="1" spans="1:16">
      <c r="A47" s="5">
        <v>44</v>
      </c>
      <c r="B47" s="7" t="s">
        <v>129</v>
      </c>
      <c r="C47" s="7"/>
      <c r="D47" s="8" t="s">
        <v>128</v>
      </c>
      <c r="E47" s="9" t="s">
        <v>31</v>
      </c>
      <c r="F47" s="9">
        <v>1</v>
      </c>
      <c r="G47" s="10" t="s">
        <v>110</v>
      </c>
      <c r="H47" s="10"/>
      <c r="I47" s="23">
        <v>1</v>
      </c>
      <c r="J47" s="24"/>
      <c r="K47" s="28"/>
      <c r="L47" s="10"/>
      <c r="M47" s="10"/>
      <c r="N47" s="10"/>
      <c r="O47" s="10"/>
      <c r="P47" s="10"/>
    </row>
    <row r="48" ht="19" customHeight="1" spans="1:16">
      <c r="A48" s="13">
        <v>45</v>
      </c>
      <c r="B48" s="14" t="s">
        <v>130</v>
      </c>
      <c r="C48" s="14" t="s">
        <v>131</v>
      </c>
      <c r="D48" s="15"/>
      <c r="E48" s="16" t="s">
        <v>31</v>
      </c>
      <c r="F48" s="16">
        <v>2</v>
      </c>
      <c r="G48" s="17">
        <v>2500</v>
      </c>
      <c r="H48" s="17">
        <f>F48*G48</f>
        <v>5000</v>
      </c>
      <c r="I48" s="17"/>
      <c r="J48" s="33"/>
      <c r="K48" s="17">
        <v>5000</v>
      </c>
      <c r="L48" s="17"/>
      <c r="M48" s="17"/>
      <c r="N48" s="17"/>
      <c r="O48" s="17"/>
      <c r="P48" s="10"/>
    </row>
    <row r="49" ht="24" customHeight="1" spans="1:16">
      <c r="A49" s="10"/>
      <c r="B49" s="10"/>
      <c r="C49" s="10"/>
      <c r="D49" s="10"/>
      <c r="E49" s="10"/>
      <c r="F49" s="10"/>
      <c r="G49" s="10"/>
      <c r="H49" s="18">
        <f>SUM(H3:H48)</f>
        <v>190958</v>
      </c>
      <c r="I49" s="10"/>
      <c r="J49" s="24"/>
      <c r="K49" s="18"/>
      <c r="L49" s="10"/>
      <c r="M49" s="10"/>
      <c r="N49" s="10"/>
      <c r="O49" s="10"/>
      <c r="P49" s="10"/>
    </row>
    <row r="50" spans="17:18">
      <c r="Q50" s="35"/>
      <c r="R50" s="35"/>
    </row>
    <row r="51" ht="15" spans="2:18">
      <c r="B51" s="19" t="s">
        <v>132</v>
      </c>
      <c r="C51" s="19"/>
      <c r="D51" s="19"/>
      <c r="E51" s="19"/>
      <c r="F51" s="19"/>
      <c r="G51" s="19"/>
      <c r="H51" s="19"/>
      <c r="I51" s="19"/>
      <c r="J51" s="34"/>
      <c r="K51" s="19"/>
      <c r="L51" s="19"/>
      <c r="M51" s="19"/>
      <c r="N51" s="19"/>
      <c r="O51" s="19"/>
      <c r="P51" s="19"/>
      <c r="Q51" s="35"/>
      <c r="R51" s="35"/>
    </row>
    <row r="52" spans="17:18">
      <c r="Q52" s="35"/>
      <c r="R52" s="35"/>
    </row>
    <row r="53" spans="17:18">
      <c r="Q53" s="35"/>
      <c r="R53" s="35"/>
    </row>
    <row r="54" spans="17:18">
      <c r="Q54" s="35"/>
      <c r="R54" s="35"/>
    </row>
  </sheetData>
  <autoFilter ref="A2:O49">
    <extLst/>
  </autoFilter>
  <mergeCells count="5">
    <mergeCell ref="A1:P1"/>
    <mergeCell ref="B51:P51"/>
    <mergeCell ref="I27:I28"/>
    <mergeCell ref="K41:K42"/>
    <mergeCell ref="P41:P4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2024-01-31T14:52:00Z</dcterms:created>
  <dcterms:modified xsi:type="dcterms:W3CDTF">2024-02-01T09:09:18Z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5A1CBBD197C842BBBC6BFA010C9384A5</vt:lpwstr>
  </property>
  <property fmtid="{D5CDD505-2E9C-101B-9397-08002B2CF9AE}" pid="3" name="KSOProductBuildVer">
    <vt:lpwstr>2052-12.1.0.16250</vt:lpwstr>
  </property>
</Properties>
</file>